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omments3.xml" ContentType="application/vnd.openxmlformats-officedocument.spreadsheetml.comments+xml"/>
  <Override PartName="/xl/drawings/drawing6.xml" ContentType="application/vnd.openxmlformats-officedocument.drawing+xml"/>
  <Override PartName="/xl/comments4.xml" ContentType="application/vnd.openxmlformats-officedocument.spreadsheetml.comments+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24226"/>
  <mc:AlternateContent xmlns:mc="http://schemas.openxmlformats.org/markup-compatibility/2006">
    <mc:Choice Requires="x15">
      <x15ac:absPath xmlns:x15ac="http://schemas.microsoft.com/office/spreadsheetml/2010/11/ac" url="P:\GSK\Bereichsentwicklung\BfJ_2023\09_KMU-Finanzplanungstool\"/>
    </mc:Choice>
  </mc:AlternateContent>
  <bookViews>
    <workbookView xWindow="1605" yWindow="1410" windowWidth="27195" windowHeight="16590"/>
  </bookViews>
  <sheets>
    <sheet name="Übersicht" sheetId="14" r:id="rId1"/>
    <sheet name="Planbilanz" sheetId="2" r:id="rId2"/>
    <sheet name="Planerfolgsrechnung" sheetId="8" r:id="rId3"/>
    <sheet name="Mittelflussrechnung" sheetId="9" r:id="rId4"/>
    <sheet name="Kennzahlen" sheetId="15" r:id="rId5"/>
    <sheet name="Liquiditätsplan" sheetId="13" r:id="rId6"/>
    <sheet name="Investitionsplan" sheetId="12" r:id="rId7"/>
    <sheet name="Budgetkontrolle" sheetId="17" r:id="rId8"/>
  </sheets>
  <definedNames>
    <definedName name="_xlnm.Print_Area" localSheetId="4">Kennzahlen!$C$1:$I$33</definedName>
    <definedName name="_xlnm.Print_Area" localSheetId="3">Mittelflussrechnung!$C$1:$H$40</definedName>
    <definedName name="_xlnm.Print_Area" localSheetId="0">Übersicht!$C$1:$C$19</definedName>
    <definedName name="_xlnm.Print_Titles" localSheetId="5">Liquiditätsplan!$C:$G</definedName>
    <definedName name="_xlnm.Print_Titles" localSheetId="1">Planbilanz!$A:$D</definedName>
    <definedName name="_xlnm.Print_Titles" localSheetId="2">Planerfolgsrechnung!$C:$E</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25" i="9" l="1"/>
  <c r="G25" i="9"/>
  <c r="F25" i="9"/>
  <c r="E25" i="9"/>
  <c r="F16" i="9"/>
  <c r="G16" i="9"/>
  <c r="H16" i="9"/>
  <c r="E16" i="9"/>
  <c r="E12" i="9" l="1"/>
  <c r="H34" i="9" l="1"/>
  <c r="G34" i="9"/>
  <c r="F34" i="9"/>
  <c r="E34" i="9"/>
  <c r="F8" i="9" l="1"/>
  <c r="G8" i="9"/>
  <c r="F30" i="9" l="1"/>
  <c r="F26" i="9"/>
  <c r="G26" i="9"/>
  <c r="H26" i="9"/>
  <c r="E26" i="9"/>
  <c r="F20" i="9"/>
  <c r="G20" i="9"/>
  <c r="H20" i="9"/>
  <c r="E20" i="9"/>
  <c r="F17" i="9"/>
  <c r="G17" i="9"/>
  <c r="H17" i="9"/>
  <c r="E17" i="9"/>
  <c r="J11" i="8"/>
  <c r="K11" i="8"/>
  <c r="L11" i="8"/>
  <c r="N11" i="8"/>
  <c r="G12" i="9"/>
  <c r="O11" i="8" l="1"/>
  <c r="L14" i="8"/>
  <c r="M21" i="8" s="1"/>
  <c r="K10" i="8"/>
  <c r="M11" i="8"/>
  <c r="J14" i="8"/>
  <c r="K43" i="8" s="1"/>
  <c r="M32" i="8"/>
  <c r="M22" i="8"/>
  <c r="O10" i="8"/>
  <c r="N14" i="8"/>
  <c r="M10" i="8"/>
  <c r="K37" i="8"/>
  <c r="K29" i="8" l="1"/>
  <c r="K36" i="8"/>
  <c r="M26" i="8"/>
  <c r="M28" i="8"/>
  <c r="M44" i="8"/>
  <c r="M42" i="8"/>
  <c r="M24" i="8"/>
  <c r="M41" i="8"/>
  <c r="M13" i="8"/>
  <c r="M34" i="8"/>
  <c r="M35" i="8"/>
  <c r="M19" i="8"/>
  <c r="M15" i="8"/>
  <c r="L17" i="8"/>
  <c r="M37" i="8"/>
  <c r="M40" i="8"/>
  <c r="M30" i="8"/>
  <c r="M36" i="8"/>
  <c r="M33" i="8"/>
  <c r="M29" i="8"/>
  <c r="M18" i="8"/>
  <c r="M12" i="8"/>
  <c r="M43" i="8"/>
  <c r="M23" i="8"/>
  <c r="M46" i="8"/>
  <c r="M25" i="8"/>
  <c r="M39" i="8"/>
  <c r="M16" i="8"/>
  <c r="K16" i="8"/>
  <c r="K30" i="8"/>
  <c r="K22" i="8"/>
  <c r="K33" i="8"/>
  <c r="K12" i="8"/>
  <c r="K18" i="8"/>
  <c r="K28" i="8"/>
  <c r="K32" i="8"/>
  <c r="K42" i="8"/>
  <c r="K25" i="8"/>
  <c r="K24" i="8"/>
  <c r="K15" i="8"/>
  <c r="K19" i="8"/>
  <c r="K23" i="8"/>
  <c r="K39" i="8"/>
  <c r="K13" i="8"/>
  <c r="K26" i="8"/>
  <c r="K21" i="8"/>
  <c r="K40" i="8"/>
  <c r="K44" i="8"/>
  <c r="K46" i="8"/>
  <c r="K35" i="8"/>
  <c r="J17" i="8"/>
  <c r="K34" i="8"/>
  <c r="K41" i="8"/>
  <c r="L20" i="8"/>
  <c r="M20" i="8" s="1"/>
  <c r="M17" i="8"/>
  <c r="O18" i="8"/>
  <c r="O25" i="8"/>
  <c r="O32" i="8"/>
  <c r="O39" i="8"/>
  <c r="O33" i="8"/>
  <c r="O34" i="8"/>
  <c r="O41" i="8"/>
  <c r="O19" i="8"/>
  <c r="O46" i="8"/>
  <c r="O15" i="8"/>
  <c r="O21" i="8"/>
  <c r="O35" i="8"/>
  <c r="O42" i="8"/>
  <c r="O24" i="8"/>
  <c r="O40" i="8"/>
  <c r="O43" i="8"/>
  <c r="O23" i="8"/>
  <c r="O30" i="8"/>
  <c r="O37" i="8"/>
  <c r="O44" i="8"/>
  <c r="O26" i="8"/>
  <c r="N17" i="8"/>
  <c r="O12" i="8"/>
  <c r="O28" i="8"/>
  <c r="O13" i="8"/>
  <c r="O36" i="8"/>
  <c r="O16" i="8"/>
  <c r="O22" i="8"/>
  <c r="O29" i="8"/>
  <c r="K17" i="8" l="1"/>
  <c r="J20" i="8"/>
  <c r="K20" i="8" s="1"/>
  <c r="N20" i="8"/>
  <c r="O20" i="8" s="1"/>
  <c r="O17" i="8"/>
  <c r="L27" i="8"/>
  <c r="M27" i="8" s="1"/>
  <c r="H28" i="9"/>
  <c r="G28" i="9"/>
  <c r="F28" i="9"/>
  <c r="E28" i="9"/>
  <c r="G30" i="9"/>
  <c r="H30" i="9"/>
  <c r="E30" i="9"/>
  <c r="F31" i="9"/>
  <c r="G31" i="9"/>
  <c r="H31" i="9"/>
  <c r="E31" i="9"/>
  <c r="F32" i="9"/>
  <c r="G32" i="9"/>
  <c r="H32" i="9"/>
  <c r="E32" i="9"/>
  <c r="H30" i="15" l="1"/>
  <c r="H32" i="15"/>
  <c r="H31" i="15"/>
  <c r="J27" i="8"/>
  <c r="K27" i="8" s="1"/>
  <c r="L31" i="8"/>
  <c r="M31" i="8" s="1"/>
  <c r="N27" i="8"/>
  <c r="G26" i="13"/>
  <c r="I30" i="15" l="1"/>
  <c r="O27" i="8"/>
  <c r="G30" i="15"/>
  <c r="I32" i="15"/>
  <c r="I31" i="15"/>
  <c r="G32" i="15"/>
  <c r="G31" i="15"/>
  <c r="J31" i="8"/>
  <c r="K31" i="8" s="1"/>
  <c r="N31" i="8"/>
  <c r="O31" i="8" s="1"/>
  <c r="L38" i="8"/>
  <c r="F25" i="13"/>
  <c r="J38" i="8" l="1"/>
  <c r="L45" i="8"/>
  <c r="M38" i="8"/>
  <c r="N38" i="8"/>
  <c r="E6" i="17"/>
  <c r="E5" i="17"/>
  <c r="E10" i="9"/>
  <c r="F51" i="2"/>
  <c r="G51" i="2"/>
  <c r="H51" i="2"/>
  <c r="I51" i="2"/>
  <c r="E51" i="2"/>
  <c r="F42" i="2"/>
  <c r="G42" i="2"/>
  <c r="H42" i="2"/>
  <c r="I42" i="2"/>
  <c r="E42" i="2"/>
  <c r="E36" i="2"/>
  <c r="F36" i="2"/>
  <c r="G36" i="2"/>
  <c r="H36" i="2"/>
  <c r="I36" i="2"/>
  <c r="F26" i="2"/>
  <c r="G26" i="2"/>
  <c r="H26" i="2"/>
  <c r="I26" i="2"/>
  <c r="E26" i="2"/>
  <c r="I16" i="2"/>
  <c r="H16" i="2"/>
  <c r="G16" i="2"/>
  <c r="F16" i="2"/>
  <c r="E16" i="2"/>
  <c r="H35" i="9" l="1"/>
  <c r="H18" i="15"/>
  <c r="G18" i="15"/>
  <c r="H15" i="15"/>
  <c r="H26" i="15"/>
  <c r="J45" i="8"/>
  <c r="G25" i="15" s="1"/>
  <c r="K38" i="8"/>
  <c r="G35" i="9"/>
  <c r="H25" i="15"/>
  <c r="E35" i="9"/>
  <c r="G26" i="15"/>
  <c r="I18" i="15"/>
  <c r="F18" i="15"/>
  <c r="I14" i="15"/>
  <c r="I13" i="15"/>
  <c r="I21" i="15"/>
  <c r="G14" i="15"/>
  <c r="G13" i="15"/>
  <c r="G21" i="15"/>
  <c r="F13" i="15"/>
  <c r="F21" i="15"/>
  <c r="F14" i="15"/>
  <c r="F15" i="15"/>
  <c r="G15" i="15"/>
  <c r="I15" i="15"/>
  <c r="H14" i="15"/>
  <c r="H13" i="15"/>
  <c r="H21" i="15"/>
  <c r="O38" i="8"/>
  <c r="N45" i="8"/>
  <c r="I26" i="15" s="1"/>
  <c r="L47" i="8"/>
  <c r="H29" i="15" s="1"/>
  <c r="M45" i="8"/>
  <c r="H43" i="2"/>
  <c r="H52" i="2" s="1"/>
  <c r="E43" i="2"/>
  <c r="E52" i="2" s="1"/>
  <c r="F43" i="2"/>
  <c r="F52" i="2" s="1"/>
  <c r="I43" i="2"/>
  <c r="I52" i="2" s="1"/>
  <c r="G43" i="2"/>
  <c r="G52" i="2" s="1"/>
  <c r="E27" i="2"/>
  <c r="Z13" i="17"/>
  <c r="Z14" i="17"/>
  <c r="Z16" i="17"/>
  <c r="Z17" i="17"/>
  <c r="Z19" i="17"/>
  <c r="Z20" i="17"/>
  <c r="Z22" i="17"/>
  <c r="Z23" i="17"/>
  <c r="Z24" i="17"/>
  <c r="Z25" i="17"/>
  <c r="Z26" i="17"/>
  <c r="Z27" i="17"/>
  <c r="Z29" i="17"/>
  <c r="Z30" i="17"/>
  <c r="Z31" i="17"/>
  <c r="Z33" i="17"/>
  <c r="Z34" i="17"/>
  <c r="Z35" i="17"/>
  <c r="Z36" i="17"/>
  <c r="Z37" i="17"/>
  <c r="Z38" i="17"/>
  <c r="Z40" i="17"/>
  <c r="Z41" i="17"/>
  <c r="Z42" i="17"/>
  <c r="Z43" i="17"/>
  <c r="Z44" i="17"/>
  <c r="Z45" i="17"/>
  <c r="Z11" i="17"/>
  <c r="X13" i="17"/>
  <c r="X14" i="17"/>
  <c r="X16" i="17"/>
  <c r="X17" i="17"/>
  <c r="X19" i="17"/>
  <c r="X20" i="17"/>
  <c r="X22" i="17"/>
  <c r="X23" i="17"/>
  <c r="X24" i="17"/>
  <c r="X25" i="17"/>
  <c r="X26" i="17"/>
  <c r="X27" i="17"/>
  <c r="X29" i="17"/>
  <c r="X30" i="17"/>
  <c r="X31" i="17"/>
  <c r="X33" i="17"/>
  <c r="X34" i="17"/>
  <c r="X35" i="17"/>
  <c r="X36" i="17"/>
  <c r="X37" i="17"/>
  <c r="X38" i="17"/>
  <c r="X40" i="17"/>
  <c r="X41" i="17"/>
  <c r="X42" i="17"/>
  <c r="X43" i="17"/>
  <c r="X44" i="17"/>
  <c r="X45" i="17"/>
  <c r="X11" i="17"/>
  <c r="U13" i="17"/>
  <c r="U14" i="17"/>
  <c r="U16" i="17"/>
  <c r="U17" i="17"/>
  <c r="U19" i="17"/>
  <c r="U20" i="17"/>
  <c r="U22" i="17"/>
  <c r="U23" i="17"/>
  <c r="U24" i="17"/>
  <c r="U25" i="17"/>
  <c r="U26" i="17"/>
  <c r="U27" i="17"/>
  <c r="U29" i="17"/>
  <c r="U30" i="17"/>
  <c r="U31" i="17"/>
  <c r="U33" i="17"/>
  <c r="U34" i="17"/>
  <c r="U35" i="17"/>
  <c r="U36" i="17"/>
  <c r="U37" i="17"/>
  <c r="U38" i="17"/>
  <c r="U40" i="17"/>
  <c r="U41" i="17"/>
  <c r="U42" i="17"/>
  <c r="U43" i="17"/>
  <c r="U44" i="17"/>
  <c r="U45" i="17"/>
  <c r="U11" i="17"/>
  <c r="S13" i="17"/>
  <c r="S14" i="17"/>
  <c r="S16" i="17"/>
  <c r="S17" i="17"/>
  <c r="S19" i="17"/>
  <c r="S20" i="17"/>
  <c r="S22" i="17"/>
  <c r="S23" i="17"/>
  <c r="S24" i="17"/>
  <c r="S25" i="17"/>
  <c r="S26" i="17"/>
  <c r="S27" i="17"/>
  <c r="S29" i="17"/>
  <c r="S30" i="17"/>
  <c r="S31" i="17"/>
  <c r="S33" i="17"/>
  <c r="S34" i="17"/>
  <c r="S35" i="17"/>
  <c r="S36" i="17"/>
  <c r="S37" i="17"/>
  <c r="S38" i="17"/>
  <c r="S40" i="17"/>
  <c r="S41" i="17"/>
  <c r="S42" i="17"/>
  <c r="S43" i="17"/>
  <c r="S44" i="17"/>
  <c r="S45" i="17"/>
  <c r="S11" i="17"/>
  <c r="P13" i="17"/>
  <c r="P14" i="17"/>
  <c r="P16" i="17"/>
  <c r="P17" i="17"/>
  <c r="P19" i="17"/>
  <c r="P20" i="17"/>
  <c r="P22" i="17"/>
  <c r="P23" i="17"/>
  <c r="P24" i="17"/>
  <c r="P25" i="17"/>
  <c r="P26" i="17"/>
  <c r="P27" i="17"/>
  <c r="P29" i="17"/>
  <c r="P30" i="17"/>
  <c r="P31" i="17"/>
  <c r="P33" i="17"/>
  <c r="P34" i="17"/>
  <c r="P35" i="17"/>
  <c r="P36" i="17"/>
  <c r="P37" i="17"/>
  <c r="P38" i="17"/>
  <c r="P40" i="17"/>
  <c r="P41" i="17"/>
  <c r="P42" i="17"/>
  <c r="P43" i="17"/>
  <c r="P44" i="17"/>
  <c r="P45" i="17"/>
  <c r="P11" i="17"/>
  <c r="N13" i="17"/>
  <c r="N14" i="17"/>
  <c r="N16" i="17"/>
  <c r="N17" i="17"/>
  <c r="N19" i="17"/>
  <c r="N20" i="17"/>
  <c r="N22" i="17"/>
  <c r="N23" i="17"/>
  <c r="N24" i="17"/>
  <c r="N25" i="17"/>
  <c r="N26" i="17"/>
  <c r="N27" i="17"/>
  <c r="N29" i="17"/>
  <c r="N30" i="17"/>
  <c r="N31" i="17"/>
  <c r="N33" i="17"/>
  <c r="N34" i="17"/>
  <c r="N35" i="17"/>
  <c r="N36" i="17"/>
  <c r="N37" i="17"/>
  <c r="N38" i="17"/>
  <c r="N40" i="17"/>
  <c r="N41" i="17"/>
  <c r="N42" i="17"/>
  <c r="N43" i="17"/>
  <c r="N44" i="17"/>
  <c r="N45" i="17"/>
  <c r="N11" i="17"/>
  <c r="K13" i="17"/>
  <c r="K14" i="17"/>
  <c r="K16" i="17"/>
  <c r="K17" i="17"/>
  <c r="K19" i="17"/>
  <c r="K20" i="17"/>
  <c r="K22" i="17"/>
  <c r="K23" i="17"/>
  <c r="K24" i="17"/>
  <c r="K25" i="17"/>
  <c r="K26" i="17"/>
  <c r="K27" i="17"/>
  <c r="K29" i="17"/>
  <c r="K30" i="17"/>
  <c r="K31" i="17"/>
  <c r="K33" i="17"/>
  <c r="K34" i="17"/>
  <c r="K35" i="17"/>
  <c r="K36" i="17"/>
  <c r="K37" i="17"/>
  <c r="K38" i="17"/>
  <c r="K40" i="17"/>
  <c r="K41" i="17"/>
  <c r="K42" i="17"/>
  <c r="K43" i="17"/>
  <c r="K44" i="17"/>
  <c r="K45" i="17"/>
  <c r="K11" i="17"/>
  <c r="I13" i="17"/>
  <c r="I14" i="17"/>
  <c r="I16" i="17"/>
  <c r="I17" i="17"/>
  <c r="I19" i="17"/>
  <c r="I20" i="17"/>
  <c r="I22" i="17"/>
  <c r="I23" i="17"/>
  <c r="I24" i="17"/>
  <c r="I25" i="17"/>
  <c r="I26" i="17"/>
  <c r="I27" i="17"/>
  <c r="I29" i="17"/>
  <c r="I30" i="17"/>
  <c r="I31" i="17"/>
  <c r="I33" i="17"/>
  <c r="I34" i="17"/>
  <c r="I35" i="17"/>
  <c r="I36" i="17"/>
  <c r="I37" i="17"/>
  <c r="I38" i="17"/>
  <c r="I40" i="17"/>
  <c r="I41" i="17"/>
  <c r="I42" i="17"/>
  <c r="I43" i="17"/>
  <c r="I44" i="17"/>
  <c r="I45" i="17"/>
  <c r="I11" i="17"/>
  <c r="G13" i="17"/>
  <c r="G14" i="17"/>
  <c r="G16" i="17"/>
  <c r="G17" i="17"/>
  <c r="G19" i="17"/>
  <c r="G20" i="17"/>
  <c r="G22" i="17"/>
  <c r="G23" i="17"/>
  <c r="G24" i="17"/>
  <c r="G25" i="17"/>
  <c r="G26" i="17"/>
  <c r="G27" i="17"/>
  <c r="G29" i="17"/>
  <c r="G30" i="17"/>
  <c r="G31" i="17"/>
  <c r="G33" i="17"/>
  <c r="G34" i="17"/>
  <c r="G35" i="17"/>
  <c r="G36" i="17"/>
  <c r="G37" i="17"/>
  <c r="G38" i="17"/>
  <c r="G40" i="17"/>
  <c r="G41" i="17"/>
  <c r="G42" i="17"/>
  <c r="G43" i="17"/>
  <c r="G44" i="17"/>
  <c r="G45" i="17"/>
  <c r="G11" i="17"/>
  <c r="Y12" i="17"/>
  <c r="Z12" i="17" s="1"/>
  <c r="W12" i="17"/>
  <c r="X12" i="17" s="1"/>
  <c r="T12" i="17"/>
  <c r="U12" i="17" s="1"/>
  <c r="R12" i="17"/>
  <c r="S12" i="17" s="1"/>
  <c r="M12" i="17"/>
  <c r="N12" i="17" s="1"/>
  <c r="O12" i="17"/>
  <c r="P12" i="17" s="1"/>
  <c r="J12" i="17"/>
  <c r="K12" i="17" s="1"/>
  <c r="H12" i="17"/>
  <c r="I12" i="17" s="1"/>
  <c r="F12" i="17"/>
  <c r="G12" i="17" s="1"/>
  <c r="I25" i="15" l="1"/>
  <c r="J47" i="8"/>
  <c r="G29" i="15" s="1"/>
  <c r="K45" i="8"/>
  <c r="M47" i="8"/>
  <c r="O45" i="8"/>
  <c r="N47" i="8"/>
  <c r="I29" i="15" s="1"/>
  <c r="M15" i="17"/>
  <c r="N15" i="17" s="1"/>
  <c r="T15" i="17"/>
  <c r="U15" i="17" s="1"/>
  <c r="M18" i="17"/>
  <c r="N18" i="17" s="1"/>
  <c r="W15" i="17"/>
  <c r="X15" i="17" s="1"/>
  <c r="Y15" i="17"/>
  <c r="Z15" i="17" s="1"/>
  <c r="R15" i="17"/>
  <c r="S15" i="17" s="1"/>
  <c r="O15" i="17"/>
  <c r="P15" i="17" s="1"/>
  <c r="F15" i="17"/>
  <c r="G15" i="17" s="1"/>
  <c r="H15" i="17"/>
  <c r="I15" i="17" s="1"/>
  <c r="J15" i="17"/>
  <c r="K15" i="17" s="1"/>
  <c r="K47" i="8" l="1"/>
  <c r="O47" i="8"/>
  <c r="T18" i="17"/>
  <c r="U18" i="17" s="1"/>
  <c r="M21" i="17"/>
  <c r="N21" i="17" s="1"/>
  <c r="W18" i="17"/>
  <c r="X18" i="17" s="1"/>
  <c r="Y18" i="17"/>
  <c r="Z18" i="17" s="1"/>
  <c r="R18" i="17"/>
  <c r="S18" i="17" s="1"/>
  <c r="O18" i="17"/>
  <c r="P18" i="17" s="1"/>
  <c r="H18" i="17"/>
  <c r="I18" i="17" s="1"/>
  <c r="J18" i="17"/>
  <c r="K18" i="17" s="1"/>
  <c r="F18" i="17"/>
  <c r="G18" i="17" s="1"/>
  <c r="H11" i="9"/>
  <c r="H10" i="9"/>
  <c r="G11" i="9"/>
  <c r="G10" i="9"/>
  <c r="F11" i="9"/>
  <c r="F10" i="9"/>
  <c r="E11" i="9"/>
  <c r="H29" i="13"/>
  <c r="H16" i="13"/>
  <c r="G11" i="13"/>
  <c r="E36" i="9"/>
  <c r="H27" i="9"/>
  <c r="G27" i="9"/>
  <c r="F27" i="9"/>
  <c r="E27" i="9"/>
  <c r="H22" i="9"/>
  <c r="G22" i="9"/>
  <c r="F22" i="9"/>
  <c r="E22" i="9"/>
  <c r="H18" i="9"/>
  <c r="G18" i="9"/>
  <c r="F18" i="9"/>
  <c r="E18" i="9"/>
  <c r="H12" i="9"/>
  <c r="F12" i="9"/>
  <c r="D6" i="15"/>
  <c r="D5" i="15"/>
  <c r="I8" i="15"/>
  <c r="H8" i="15"/>
  <c r="G8" i="15"/>
  <c r="F8" i="15"/>
  <c r="H11" i="8"/>
  <c r="F11" i="8"/>
  <c r="D5" i="9"/>
  <c r="H8" i="9"/>
  <c r="N8" i="8"/>
  <c r="I29" i="2"/>
  <c r="I14" i="13"/>
  <c r="I29" i="13"/>
  <c r="M14" i="13"/>
  <c r="E6" i="8"/>
  <c r="E5" i="8"/>
  <c r="E29" i="2"/>
  <c r="F29" i="2"/>
  <c r="G29" i="2"/>
  <c r="H29" i="2"/>
  <c r="H8" i="8"/>
  <c r="J8" i="8"/>
  <c r="L8" i="8"/>
  <c r="E5" i="13"/>
  <c r="E6" i="13"/>
  <c r="F10" i="13"/>
  <c r="H14" i="13"/>
  <c r="J14" i="13"/>
  <c r="J29" i="13"/>
  <c r="K14" i="13"/>
  <c r="K29" i="13"/>
  <c r="L14" i="13"/>
  <c r="L29" i="13"/>
  <c r="M29" i="13"/>
  <c r="N14" i="13"/>
  <c r="N29" i="13"/>
  <c r="N31" i="13"/>
  <c r="N42" i="13" s="1"/>
  <c r="O14" i="13"/>
  <c r="O31" i="13" s="1"/>
  <c r="O42" i="13" s="1"/>
  <c r="O29" i="13"/>
  <c r="P14" i="13"/>
  <c r="P29" i="13"/>
  <c r="P31" i="13" s="1"/>
  <c r="P42" i="13" s="1"/>
  <c r="Q14" i="13"/>
  <c r="Q29" i="13"/>
  <c r="R14" i="13"/>
  <c r="R29" i="13"/>
  <c r="S14" i="13"/>
  <c r="S29" i="13"/>
  <c r="T14" i="13"/>
  <c r="T29" i="13"/>
  <c r="T31" i="13" s="1"/>
  <c r="T42" i="13" s="1"/>
  <c r="U14" i="13"/>
  <c r="U29" i="13"/>
  <c r="U31" i="13" s="1"/>
  <c r="V14" i="13"/>
  <c r="V29" i="13"/>
  <c r="W14" i="13"/>
  <c r="W29" i="13"/>
  <c r="X14" i="13"/>
  <c r="X29" i="13"/>
  <c r="X31" i="13" s="1"/>
  <c r="X42" i="13" s="1"/>
  <c r="Y14" i="13"/>
  <c r="Y29" i="13"/>
  <c r="Z14" i="13"/>
  <c r="Z29" i="13"/>
  <c r="AA14" i="13"/>
  <c r="AA31" i="13" s="1"/>
  <c r="AA42" i="13" s="1"/>
  <c r="AA29" i="13"/>
  <c r="AB14" i="13"/>
  <c r="AB29" i="13"/>
  <c r="AB31" i="13" s="1"/>
  <c r="AB42" i="13" s="1"/>
  <c r="AC14" i="13"/>
  <c r="AC29" i="13"/>
  <c r="AC31" i="13" s="1"/>
  <c r="AC42" i="13" s="1"/>
  <c r="F11" i="13"/>
  <c r="F12" i="13"/>
  <c r="G12" i="13"/>
  <c r="F13" i="13"/>
  <c r="G13" i="13"/>
  <c r="AD14" i="13"/>
  <c r="AE14" i="13"/>
  <c r="F17" i="13"/>
  <c r="G17" i="13"/>
  <c r="F18" i="13"/>
  <c r="F29" i="13" s="1"/>
  <c r="G18" i="13"/>
  <c r="G29" i="13" s="1"/>
  <c r="F19" i="13"/>
  <c r="G19" i="13"/>
  <c r="F20" i="13"/>
  <c r="G20" i="13"/>
  <c r="F21" i="13"/>
  <c r="G21" i="13"/>
  <c r="F22" i="13"/>
  <c r="G22" i="13"/>
  <c r="F23" i="13"/>
  <c r="G23" i="13"/>
  <c r="F24" i="13"/>
  <c r="G24" i="13"/>
  <c r="G25" i="13"/>
  <c r="F26" i="13"/>
  <c r="F27" i="13"/>
  <c r="G27" i="13"/>
  <c r="F28" i="13"/>
  <c r="G28" i="13"/>
  <c r="AD29" i="13"/>
  <c r="AE29" i="13"/>
  <c r="F34" i="13"/>
  <c r="G34" i="13"/>
  <c r="F35" i="13"/>
  <c r="G35" i="13"/>
  <c r="F36" i="13"/>
  <c r="G36" i="13"/>
  <c r="F37" i="13"/>
  <c r="G37" i="13"/>
  <c r="F38" i="13"/>
  <c r="G38" i="13"/>
  <c r="F39" i="13"/>
  <c r="G39" i="13"/>
  <c r="F40" i="13"/>
  <c r="G40" i="13"/>
  <c r="F41" i="13"/>
  <c r="G41" i="13"/>
  <c r="F45" i="13"/>
  <c r="G45" i="13"/>
  <c r="D6" i="9"/>
  <c r="E8" i="9"/>
  <c r="D5" i="12"/>
  <c r="D6" i="12"/>
  <c r="K31" i="13"/>
  <c r="K42" i="13" s="1"/>
  <c r="U42" i="13"/>
  <c r="L31" i="13"/>
  <c r="L42" i="13"/>
  <c r="Q31" i="13"/>
  <c r="Q42" i="13" s="1"/>
  <c r="Y31" i="13"/>
  <c r="Y42" i="13" s="1"/>
  <c r="G10" i="13"/>
  <c r="I10" i="8" l="1"/>
  <c r="G11" i="8"/>
  <c r="G10" i="8"/>
  <c r="E29" i="9"/>
  <c r="F29" i="9"/>
  <c r="H15" i="9"/>
  <c r="E15" i="9"/>
  <c r="E23" i="9" s="1"/>
  <c r="F15" i="9"/>
  <c r="G19" i="9"/>
  <c r="H19" i="9"/>
  <c r="M28" i="17"/>
  <c r="N28" i="17" s="1"/>
  <c r="T21" i="17"/>
  <c r="U21" i="17" s="1"/>
  <c r="Y21" i="17"/>
  <c r="Z21" i="17" s="1"/>
  <c r="W21" i="17"/>
  <c r="X21" i="17" s="1"/>
  <c r="R21" i="17"/>
  <c r="S21" i="17" s="1"/>
  <c r="O21" i="17"/>
  <c r="P21" i="17" s="1"/>
  <c r="F21" i="17"/>
  <c r="G21" i="17" s="1"/>
  <c r="J21" i="17"/>
  <c r="K21" i="17" s="1"/>
  <c r="H21" i="17"/>
  <c r="I21" i="17" s="1"/>
  <c r="V31" i="13"/>
  <c r="V42" i="13" s="1"/>
  <c r="Z31" i="13"/>
  <c r="Z42" i="13" s="1"/>
  <c r="AE31" i="13"/>
  <c r="AE42" i="13" s="1"/>
  <c r="G16" i="13"/>
  <c r="G14" i="13"/>
  <c r="G31" i="13" s="1"/>
  <c r="G42" i="13" s="1"/>
  <c r="R31" i="13"/>
  <c r="R42" i="13" s="1"/>
  <c r="S31" i="13"/>
  <c r="S42" i="13" s="1"/>
  <c r="G27" i="2"/>
  <c r="G24" i="15" s="1"/>
  <c r="H29" i="9"/>
  <c r="G29" i="9"/>
  <c r="I11" i="8"/>
  <c r="H14" i="8"/>
  <c r="I12" i="8" s="1"/>
  <c r="M31" i="13"/>
  <c r="M42" i="13" s="1"/>
  <c r="G38" i="9"/>
  <c r="F14" i="13"/>
  <c r="F31" i="13" s="1"/>
  <c r="F42" i="13" s="1"/>
  <c r="W31" i="13"/>
  <c r="W42" i="13" s="1"/>
  <c r="G33" i="13"/>
  <c r="G44" i="13" s="1"/>
  <c r="G46" i="13" s="1"/>
  <c r="I31" i="13"/>
  <c r="I16" i="13"/>
  <c r="G15" i="9"/>
  <c r="F19" i="9"/>
  <c r="E19" i="9"/>
  <c r="AD31" i="13"/>
  <c r="AD42" i="13" s="1"/>
  <c r="J31" i="13"/>
  <c r="J42" i="13" s="1"/>
  <c r="H38" i="9"/>
  <c r="F14" i="8"/>
  <c r="E38" i="9"/>
  <c r="F38" i="9"/>
  <c r="H31" i="13"/>
  <c r="G10" i="15" l="1"/>
  <c r="G28" i="8"/>
  <c r="G16" i="8"/>
  <c r="G43" i="8"/>
  <c r="G23" i="9"/>
  <c r="H23" i="9"/>
  <c r="F23" i="9"/>
  <c r="H36" i="9"/>
  <c r="G36" i="9"/>
  <c r="T28" i="17"/>
  <c r="U28" i="17" s="1"/>
  <c r="M32" i="17"/>
  <c r="N32" i="17" s="1"/>
  <c r="W28" i="17"/>
  <c r="X28" i="17" s="1"/>
  <c r="Y28" i="17"/>
  <c r="Z28" i="17" s="1"/>
  <c r="R28" i="17"/>
  <c r="S28" i="17" s="1"/>
  <c r="O28" i="17"/>
  <c r="P28" i="17" s="1"/>
  <c r="H28" i="17"/>
  <c r="I28" i="17" s="1"/>
  <c r="F28" i="17"/>
  <c r="G28" i="17" s="1"/>
  <c r="J28" i="17"/>
  <c r="K28" i="17" s="1"/>
  <c r="F27" i="2"/>
  <c r="G13" i="8"/>
  <c r="G33" i="8"/>
  <c r="G36" i="8"/>
  <c r="G23" i="8"/>
  <c r="G34" i="8"/>
  <c r="G40" i="8"/>
  <c r="G25" i="8"/>
  <c r="G44" i="8"/>
  <c r="G39" i="8"/>
  <c r="G24" i="8"/>
  <c r="G19" i="8"/>
  <c r="G21" i="8"/>
  <c r="G12" i="8"/>
  <c r="G32" i="8"/>
  <c r="G46" i="8"/>
  <c r="G37" i="8"/>
  <c r="G29" i="8"/>
  <c r="G30" i="8"/>
  <c r="G22" i="8"/>
  <c r="G15" i="8"/>
  <c r="G26" i="8"/>
  <c r="G42" i="8"/>
  <c r="F17" i="8"/>
  <c r="G35" i="8"/>
  <c r="G18" i="8"/>
  <c r="G41" i="8"/>
  <c r="H27" i="2"/>
  <c r="H24" i="15" s="1"/>
  <c r="F16" i="13"/>
  <c r="F33" i="13"/>
  <c r="F44" i="13" s="1"/>
  <c r="F46" i="13" s="1"/>
  <c r="H33" i="13"/>
  <c r="H42" i="13"/>
  <c r="I27" i="2"/>
  <c r="I24" i="15" s="1"/>
  <c r="I35" i="8"/>
  <c r="I33" i="8"/>
  <c r="I24" i="8"/>
  <c r="I44" i="8"/>
  <c r="I32" i="8"/>
  <c r="I22" i="8"/>
  <c r="I30" i="8"/>
  <c r="I40" i="8"/>
  <c r="I21" i="8"/>
  <c r="I15" i="8"/>
  <c r="I29" i="8"/>
  <c r="I46" i="8"/>
  <c r="I23" i="8"/>
  <c r="H17" i="8"/>
  <c r="I25" i="8"/>
  <c r="I39" i="8"/>
  <c r="I43" i="8"/>
  <c r="I19" i="8"/>
  <c r="I16" i="8"/>
  <c r="I37" i="8"/>
  <c r="I42" i="8"/>
  <c r="I18" i="8"/>
  <c r="I36" i="8"/>
  <c r="I41" i="8"/>
  <c r="I26" i="8"/>
  <c r="I13" i="8"/>
  <c r="I28" i="8"/>
  <c r="I34" i="8"/>
  <c r="I42" i="13"/>
  <c r="I33" i="13"/>
  <c r="F35" i="9" l="1"/>
  <c r="F36" i="9" s="1"/>
  <c r="I10" i="15"/>
  <c r="H10" i="15"/>
  <c r="F10" i="15"/>
  <c r="M39" i="17"/>
  <c r="N39" i="17" s="1"/>
  <c r="T32" i="17"/>
  <c r="U32" i="17" s="1"/>
  <c r="Y32" i="17"/>
  <c r="Z32" i="17" s="1"/>
  <c r="W32" i="17"/>
  <c r="X32" i="17" s="1"/>
  <c r="R32" i="17"/>
  <c r="S32" i="17" s="1"/>
  <c r="O32" i="17"/>
  <c r="P32" i="17" s="1"/>
  <c r="F32" i="17"/>
  <c r="G32" i="17" s="1"/>
  <c r="J32" i="17"/>
  <c r="K32" i="17" s="1"/>
  <c r="H32" i="17"/>
  <c r="I32" i="17" s="1"/>
  <c r="H44" i="13"/>
  <c r="G17" i="8"/>
  <c r="F20" i="8"/>
  <c r="G20" i="8" s="1"/>
  <c r="I17" i="8"/>
  <c r="H20" i="8"/>
  <c r="I20" i="8" s="1"/>
  <c r="I44" i="13"/>
  <c r="F27" i="8" l="1"/>
  <c r="G27" i="8" s="1"/>
  <c r="T39" i="17"/>
  <c r="U39" i="17" s="1"/>
  <c r="M46" i="17"/>
  <c r="N46" i="17" s="1"/>
  <c r="W39" i="17"/>
  <c r="X39" i="17" s="1"/>
  <c r="Y39" i="17"/>
  <c r="Z39" i="17" s="1"/>
  <c r="R39" i="17"/>
  <c r="S39" i="17" s="1"/>
  <c r="O39" i="17"/>
  <c r="P39" i="17" s="1"/>
  <c r="H39" i="17"/>
  <c r="I39" i="17" s="1"/>
  <c r="F39" i="17"/>
  <c r="G39" i="17" s="1"/>
  <c r="J39" i="17"/>
  <c r="K39" i="17" s="1"/>
  <c r="K10" i="13"/>
  <c r="I46" i="13"/>
  <c r="H27" i="8"/>
  <c r="I27" i="8" s="1"/>
  <c r="J10" i="13"/>
  <c r="H46" i="13"/>
  <c r="F30" i="15" l="1"/>
  <c r="F31" i="15"/>
  <c r="F32" i="15"/>
  <c r="T46" i="17"/>
  <c r="U46" i="17" s="1"/>
  <c r="Y46" i="17"/>
  <c r="Z46" i="17" s="1"/>
  <c r="W46" i="17"/>
  <c r="X46" i="17" s="1"/>
  <c r="R46" i="17"/>
  <c r="S46" i="17" s="1"/>
  <c r="O46" i="17"/>
  <c r="P46" i="17" s="1"/>
  <c r="F46" i="17"/>
  <c r="G46" i="17" s="1"/>
  <c r="H46" i="17"/>
  <c r="I46" i="17" s="1"/>
  <c r="J46" i="17"/>
  <c r="K46" i="17" s="1"/>
  <c r="H31" i="8"/>
  <c r="I31" i="8" s="1"/>
  <c r="K33" i="13"/>
  <c r="K44" i="13" s="1"/>
  <c r="K16" i="13"/>
  <c r="F31" i="8"/>
  <c r="G31" i="8" s="1"/>
  <c r="J33" i="13"/>
  <c r="J44" i="13" s="1"/>
  <c r="J16" i="13"/>
  <c r="K46" i="13" l="1"/>
  <c r="M10" i="13"/>
  <c r="F38" i="8"/>
  <c r="H38" i="8"/>
  <c r="J46" i="13"/>
  <c r="L10" i="13"/>
  <c r="H9" i="9" l="1"/>
  <c r="H14" i="9" s="1"/>
  <c r="F9" i="9"/>
  <c r="F14" i="9" s="1"/>
  <c r="H45" i="8"/>
  <c r="I38" i="8"/>
  <c r="G38" i="8"/>
  <c r="F45" i="8"/>
  <c r="L33" i="13"/>
  <c r="L44" i="13" s="1"/>
  <c r="L16" i="13"/>
  <c r="M33" i="13"/>
  <c r="M44" i="13" s="1"/>
  <c r="M16" i="13"/>
  <c r="F26" i="15" l="1"/>
  <c r="F25" i="15"/>
  <c r="F24" i="15"/>
  <c r="H24" i="9"/>
  <c r="H37" i="9" s="1"/>
  <c r="H39" i="9" s="1"/>
  <c r="I45" i="8"/>
  <c r="H47" i="8"/>
  <c r="F29" i="15" s="1"/>
  <c r="E9" i="9"/>
  <c r="E14" i="9" s="1"/>
  <c r="E24" i="9" s="1"/>
  <c r="E37" i="9" s="1"/>
  <c r="G45" i="8"/>
  <c r="F47" i="8"/>
  <c r="G47" i="8" s="1"/>
  <c r="F24" i="9"/>
  <c r="F37" i="9" s="1"/>
  <c r="F39" i="9" s="1"/>
  <c r="L46" i="13"/>
  <c r="N10" i="13"/>
  <c r="G9" i="9"/>
  <c r="G14" i="9" s="1"/>
  <c r="O10" i="13"/>
  <c r="M46" i="13"/>
  <c r="G24" i="9" l="1"/>
  <c r="G37" i="9" s="1"/>
  <c r="G39" i="9" s="1"/>
  <c r="E39" i="9"/>
  <c r="N16" i="13"/>
  <c r="N33" i="13"/>
  <c r="N44" i="13" s="1"/>
  <c r="I47" i="8"/>
  <c r="O16" i="13"/>
  <c r="O33" i="13"/>
  <c r="O44" i="13" s="1"/>
  <c r="N46" i="13" l="1"/>
  <c r="P10" i="13"/>
  <c r="Q10" i="13"/>
  <c r="O46" i="13"/>
  <c r="Q16" i="13" l="1"/>
  <c r="Q33" i="13"/>
  <c r="Q44" i="13" s="1"/>
  <c r="P33" i="13"/>
  <c r="P44" i="13" s="1"/>
  <c r="P16" i="13"/>
  <c r="R10" i="13" l="1"/>
  <c r="P46" i="13"/>
  <c r="S10" i="13"/>
  <c r="Q46" i="13"/>
  <c r="S16" i="13" l="1"/>
  <c r="S33" i="13"/>
  <c r="S44" i="13" s="1"/>
  <c r="R33" i="13"/>
  <c r="R44" i="13" s="1"/>
  <c r="R16" i="13"/>
  <c r="T10" i="13" l="1"/>
  <c r="R46" i="13"/>
  <c r="S46" i="13"/>
  <c r="U10" i="13"/>
  <c r="U16" i="13" l="1"/>
  <c r="U33" i="13"/>
  <c r="U44" i="13" s="1"/>
  <c r="T33" i="13"/>
  <c r="T44" i="13" s="1"/>
  <c r="T16" i="13"/>
  <c r="V10" i="13" l="1"/>
  <c r="T46" i="13"/>
  <c r="W10" i="13"/>
  <c r="U46" i="13"/>
  <c r="W33" i="13" l="1"/>
  <c r="W44" i="13" s="1"/>
  <c r="W16" i="13"/>
  <c r="V33" i="13"/>
  <c r="V44" i="13" s="1"/>
  <c r="V16" i="13"/>
  <c r="Y10" i="13" l="1"/>
  <c r="W46" i="13"/>
  <c r="V46" i="13"/>
  <c r="X10" i="13"/>
  <c r="X16" i="13" l="1"/>
  <c r="X33" i="13"/>
  <c r="X44" i="13" s="1"/>
  <c r="Y33" i="13"/>
  <c r="Y44" i="13" s="1"/>
  <c r="Y16" i="13"/>
  <c r="AA10" i="13" l="1"/>
  <c r="Y46" i="13"/>
  <c r="X46" i="13"/>
  <c r="Z10" i="13"/>
  <c r="Z16" i="13" l="1"/>
  <c r="Z33" i="13"/>
  <c r="Z44" i="13" s="1"/>
  <c r="AA16" i="13"/>
  <c r="AA33" i="13"/>
  <c r="AA44" i="13" s="1"/>
  <c r="AC10" i="13" l="1"/>
  <c r="AA46" i="13"/>
  <c r="Z46" i="13"/>
  <c r="AB10" i="13"/>
  <c r="AB33" i="13" l="1"/>
  <c r="AB44" i="13" s="1"/>
  <c r="AB16" i="13"/>
  <c r="AC33" i="13"/>
  <c r="AC44" i="13" s="1"/>
  <c r="AC16" i="13"/>
  <c r="AC46" i="13" l="1"/>
  <c r="AE10" i="13"/>
  <c r="AB46" i="13"/>
  <c r="AD10" i="13"/>
  <c r="AD33" i="13" l="1"/>
  <c r="AD44" i="13" s="1"/>
  <c r="AD46" i="13" s="1"/>
  <c r="AD16" i="13"/>
  <c r="AE16" i="13"/>
  <c r="AE33" i="13"/>
  <c r="AE44" i="13" s="1"/>
  <c r="AE46" i="13" s="1"/>
</calcChain>
</file>

<file path=xl/comments1.xml><?xml version="1.0" encoding="utf-8"?>
<comments xmlns="http://schemas.openxmlformats.org/spreadsheetml/2006/main">
  <authors>
    <author>sg3491</author>
    <author>Graf Kim</author>
  </authors>
  <commentList>
    <comment ref="D5" authorId="0" shapeId="0">
      <text>
        <r>
          <rPr>
            <sz val="8"/>
            <color indexed="81"/>
            <rFont val="Tahoma"/>
            <family val="2"/>
          </rPr>
          <t>Geben Sie in diesem Feld den Namen Ihrer Firma ein. Dieser wird automatisch auf die Folgeseiten übertragen.</t>
        </r>
      </text>
    </comment>
    <comment ref="D6" authorId="0" shapeId="0">
      <text>
        <r>
          <rPr>
            <sz val="8"/>
            <color indexed="81"/>
            <rFont val="Tahoma"/>
            <family val="2"/>
          </rPr>
          <t>Geben Sie in diesem Feld das Datum der Eröffnungsbilanz ein. Dieses wird automatisch auf die Folgeseiten übertragen.</t>
        </r>
      </text>
    </comment>
    <comment ref="C21" authorId="1" shapeId="0">
      <text>
        <r>
          <rPr>
            <sz val="9"/>
            <color indexed="81"/>
            <rFont val="Segoe UI"/>
            <family val="2"/>
          </rPr>
          <t>Bitte als Basis die Überlegungen des Investitionsplanes berücksichtigen</t>
        </r>
      </text>
    </comment>
    <comment ref="C22" authorId="1" shapeId="0">
      <text>
        <r>
          <rPr>
            <sz val="9"/>
            <color indexed="81"/>
            <rFont val="Segoe UI"/>
            <family val="2"/>
          </rPr>
          <t>Bitte als Basis die Überlegungen des Investitionsplanes berücksichtigen</t>
        </r>
      </text>
    </comment>
    <comment ref="C23" authorId="1" shapeId="0">
      <text>
        <r>
          <rPr>
            <sz val="9"/>
            <color indexed="81"/>
            <rFont val="Segoe UI"/>
            <family val="2"/>
          </rPr>
          <t>Bitte als Basis die Überlegungen des Investitionsplanes berücksichtigen</t>
        </r>
      </text>
    </comment>
  </commentList>
</comments>
</file>

<file path=xl/comments2.xml><?xml version="1.0" encoding="utf-8"?>
<comments xmlns="http://schemas.openxmlformats.org/spreadsheetml/2006/main">
  <authors>
    <author>Graf Kim</author>
  </authors>
  <commentList>
    <comment ref="D18" authorId="0" shapeId="0">
      <text>
        <r>
          <rPr>
            <sz val="9"/>
            <color indexed="81"/>
            <rFont val="Segoe UI"/>
            <family val="2"/>
          </rPr>
          <t xml:space="preserve">Einzelunternehmen können hier Ihre Privatbezüge sowie den Lohn eintragen. </t>
        </r>
      </text>
    </comment>
  </commentList>
</comments>
</file>

<file path=xl/comments3.xml><?xml version="1.0" encoding="utf-8"?>
<comments xmlns="http://schemas.openxmlformats.org/spreadsheetml/2006/main">
  <authors>
    <author>Graf Kim</author>
  </authors>
  <commentList>
    <comment ref="C10" authorId="0" shapeId="0">
      <text>
        <r>
          <rPr>
            <sz val="9"/>
            <color indexed="81"/>
            <rFont val="Segoe UI"/>
            <charset val="1"/>
          </rPr>
          <t xml:space="preserve">Der Eigenfinanzierungsgrad  gibt an, wie viel des Gesamtvermögens durch Eigenkapital finanziert wird.
</t>
        </r>
      </text>
    </comment>
    <comment ref="C13" authorId="0" shapeId="0">
      <text>
        <r>
          <rPr>
            <sz val="9"/>
            <color indexed="81"/>
            <rFont val="Segoe UI"/>
            <family val="2"/>
          </rPr>
          <t>Der Liquiditätsgrad 1 ist ein Mass für die Fähigkeit eines Unternehmens, kurzfristige Verbindlichkeiten umgehend zu begleichen.</t>
        </r>
      </text>
    </comment>
    <comment ref="C14" authorId="0" shapeId="0">
      <text>
        <r>
          <rPr>
            <sz val="9"/>
            <color indexed="81"/>
            <rFont val="Segoe UI"/>
            <family val="2"/>
          </rPr>
          <t>Der Liquiditätsgrad 2 gibt an, ob die kurzfristigen Verbindlichkeiten durch die liquiden Mittel und die kurzfristigen Forderungen gedeckt werden können.</t>
        </r>
      </text>
    </comment>
    <comment ref="C15" authorId="0" shapeId="0">
      <text>
        <r>
          <rPr>
            <sz val="9"/>
            <color indexed="81"/>
            <rFont val="Segoe UI"/>
            <family val="2"/>
          </rPr>
          <t>Der Liquiditätsgrad 3 misst die Fähigkeit eines Unternehmens, seine Sachanlagen zu verkaufen, um seine kurzfristigen Schulden zu tilgen.</t>
        </r>
      </text>
    </comment>
    <comment ref="C18" authorId="0" shapeId="0">
      <text>
        <r>
          <rPr>
            <sz val="9"/>
            <color indexed="81"/>
            <rFont val="Segoe UI"/>
            <family val="2"/>
          </rPr>
          <t>Der Anlagendeckungsgrad 2 zeigt, inwiefern das Anlagevermögen durch das langfristig zur Verfügung stehende Kapital gedeckt ist.</t>
        </r>
      </text>
    </comment>
    <comment ref="C21" authorId="0" shapeId="0">
      <text>
        <r>
          <rPr>
            <sz val="9"/>
            <color indexed="81"/>
            <rFont val="Segoe UI"/>
            <family val="2"/>
          </rPr>
          <t>Der Nettoverschuldungsgrad zeigt die tatsächliche Verschuldung, indem das verzinsliche Fremdkapital um liquide Mittel bereinigt wird und setzt dieses ins Verhältnis mit dem verfügbaren Eigenkapital.</t>
        </r>
      </text>
    </comment>
    <comment ref="C24" authorId="0" shapeId="0">
      <text>
        <r>
          <rPr>
            <sz val="9"/>
            <color indexed="81"/>
            <rFont val="Segoe UI"/>
            <family val="2"/>
          </rPr>
          <t>Die Gesamtkapitalrentabilität gibt an, wie profitabel ein Unternehmen im Verhältnis zu seinem Gesamtvermögen ist.</t>
        </r>
      </text>
    </comment>
    <comment ref="C25" authorId="0" shapeId="0">
      <text>
        <r>
          <rPr>
            <sz val="9"/>
            <color indexed="81"/>
            <rFont val="Segoe UI"/>
            <family val="2"/>
          </rPr>
          <t>Die Eigenkapitalrendite ist ein Mass für die Rentabilität eines Unternehmens im Verhältnis zu seinem Eigenkapital.</t>
        </r>
      </text>
    </comment>
    <comment ref="C26" authorId="0" shapeId="0">
      <text>
        <r>
          <rPr>
            <sz val="9"/>
            <color indexed="81"/>
            <rFont val="Segoe UI"/>
            <family val="2"/>
          </rPr>
          <t>Der Return on Investment gibt den aus einer unternehmerischen Tätigkeit resultierenden Erfolg – gemessen am eingesetzten Kapital – wieder.</t>
        </r>
      </text>
    </comment>
    <comment ref="C29" authorId="0" shapeId="0">
      <text>
        <r>
          <rPr>
            <sz val="9"/>
            <color indexed="81"/>
            <rFont val="Segoe UI"/>
            <family val="2"/>
          </rPr>
          <t>Die Cashflow-Marge zeigt, welcher Anteil des Umsatzes in Form von liquiden Mitteln zurückbleibt.</t>
        </r>
      </text>
    </comment>
    <comment ref="C30" authorId="0" shapeId="0">
      <text>
        <r>
          <rPr>
            <sz val="9"/>
            <color indexed="81"/>
            <rFont val="Segoe UI"/>
            <family val="2"/>
          </rPr>
          <t>Diese Kennzahl gibt Auskunft über die operative Ertragskraft im Verhältnis zum Umsatz.</t>
        </r>
      </text>
    </comment>
    <comment ref="C31" authorId="0" shapeId="0">
      <text>
        <r>
          <rPr>
            <sz val="9"/>
            <color indexed="81"/>
            <rFont val="Segoe UI"/>
            <family val="2"/>
          </rPr>
          <t>Der Zinsdeckungsgrad gibt an, wie das Verhältnis der Zinsaufwendungen zum Cashflow des Unternehmens ist.</t>
        </r>
      </text>
    </comment>
    <comment ref="C32" authorId="0" shapeId="0">
      <text>
        <r>
          <rPr>
            <sz val="9"/>
            <color indexed="81"/>
            <rFont val="Segoe UI"/>
            <family val="2"/>
          </rPr>
          <t>Die Bruttoergebnismarge gibt den Gewinn vor Steuern eines Unternehmens in Prozent an.</t>
        </r>
      </text>
    </comment>
  </commentList>
</comments>
</file>

<file path=xl/comments4.xml><?xml version="1.0" encoding="utf-8"?>
<comments xmlns="http://schemas.openxmlformats.org/spreadsheetml/2006/main">
  <authors>
    <author>Graf Kim</author>
  </authors>
  <commentList>
    <comment ref="D19" authorId="0" shapeId="0">
      <text>
        <r>
          <rPr>
            <sz val="9"/>
            <color indexed="81"/>
            <rFont val="Segoe UI"/>
            <family val="2"/>
          </rPr>
          <t xml:space="preserve">Einzelunternehmen können hier Ihre Privatbezüge sowie den Lohn eintragen. </t>
        </r>
      </text>
    </comment>
  </commentList>
</comments>
</file>

<file path=xl/sharedStrings.xml><?xml version="1.0" encoding="utf-8"?>
<sst xmlns="http://schemas.openxmlformats.org/spreadsheetml/2006/main" count="436" uniqueCount="225">
  <si>
    <t>Cashflow-Marge</t>
  </si>
  <si>
    <t>Investitionen</t>
  </si>
  <si>
    <t>Betrag in CHF</t>
  </si>
  <si>
    <t>Zeitpunkt/Jahr</t>
  </si>
  <si>
    <t>Zweck/Nutzen</t>
  </si>
  <si>
    <t>Desinvestitionen</t>
  </si>
  <si>
    <t>Erlös in CHF</t>
  </si>
  <si>
    <t>Bemerkungen</t>
  </si>
  <si>
    <t>Geplante Finanzierung
(Eigenmittel, Kredit, Leasing)</t>
  </si>
  <si>
    <t>Bestand Kasse, Post, Bank</t>
  </si>
  <si>
    <t>Barverkäufe</t>
  </si>
  <si>
    <t>+</t>
  </si>
  <si>
    <t>Debitorenzahlungen</t>
  </si>
  <si>
    <t>Weitere Bareingänge (Miete, Wertschriften, Zinsen)</t>
  </si>
  <si>
    <t>=</t>
  </si>
  <si>
    <t>Einzahlungen total</t>
  </si>
  <si>
    <t>Verfügbare Mittel 1</t>
  </si>
  <si>
    <t>-</t>
  </si>
  <si>
    <t>Waren und Materialzahlungen</t>
  </si>
  <si>
    <t>Mehrwertsteuer</t>
  </si>
  <si>
    <t>Auszahlungen Total</t>
  </si>
  <si>
    <t>Brutto-Geldzufluss/-Geldabfluss</t>
  </si>
  <si>
    <t>Verfügbare Mittel 2</t>
  </si>
  <si>
    <t>Einzahlungen aus Anlagenverkauf (Desinvestitionen)</t>
  </si>
  <si>
    <t>Einzahlungen aus Aussenfinanzierung (Kreditaufnahme)</t>
  </si>
  <si>
    <t>Privateinlagen/Kapitalerhöhung</t>
  </si>
  <si>
    <t>Auszahlungen für Investitionen</t>
  </si>
  <si>
    <t>Kapitalrückzahlungen / Kreditauszahlungen an Dritte</t>
  </si>
  <si>
    <t>Privatentnahmen</t>
  </si>
  <si>
    <t>Netto-Geldzufluss/-Geldabfluss</t>
  </si>
  <si>
    <t>Endbestand verfügbare Mittel</t>
  </si>
  <si>
    <t>Kreditlimiten</t>
  </si>
  <si>
    <t>Überschuss / Manko</t>
  </si>
  <si>
    <t>Total Soll</t>
  </si>
  <si>
    <t>Total Ist</t>
  </si>
  <si>
    <t>Monat 1</t>
  </si>
  <si>
    <t>Monat 2</t>
  </si>
  <si>
    <t>Monat 3</t>
  </si>
  <si>
    <t>Monat 4</t>
  </si>
  <si>
    <t>Monat 5</t>
  </si>
  <si>
    <t>Monat 6</t>
  </si>
  <si>
    <t>Monat 7</t>
  </si>
  <si>
    <t>Monat 8</t>
  </si>
  <si>
    <t>Monat 9</t>
  </si>
  <si>
    <t>Monat 10</t>
  </si>
  <si>
    <t>Monat 11</t>
  </si>
  <si>
    <t>Monat 12</t>
  </si>
  <si>
    <t>Soll</t>
  </si>
  <si>
    <t>Anfangsdatum</t>
  </si>
  <si>
    <t>Total Eigenkapital</t>
  </si>
  <si>
    <t>Total Passiven</t>
  </si>
  <si>
    <t>Ist</t>
  </si>
  <si>
    <t>Ertragsminderungen</t>
  </si>
  <si>
    <t>Bruttoergebnis 1</t>
  </si>
  <si>
    <t>Personalaufwand</t>
  </si>
  <si>
    <t>Sozialleistungen</t>
  </si>
  <si>
    <t>Bruttoergebnis 2</t>
  </si>
  <si>
    <t>Kapitalzinsen</t>
  </si>
  <si>
    <t>Versicherungen</t>
  </si>
  <si>
    <t>Mieten</t>
  </si>
  <si>
    <t>Verwaltungsaufwand</t>
  </si>
  <si>
    <t>Werbung</t>
  </si>
  <si>
    <t>Unterhalt, Reparaturen, Ersatz</t>
  </si>
  <si>
    <t>Steuern</t>
  </si>
  <si>
    <t>Abschreibungen</t>
  </si>
  <si>
    <t>+ = Mittelzufluss, - = Mittelabfluss</t>
  </si>
  <si>
    <t>Eigenfinanzierungsgrad</t>
  </si>
  <si>
    <t>Anlagedeckungsgrad 2</t>
  </si>
  <si>
    <t>Liquiditätsgrad 1 (cash ratio)</t>
  </si>
  <si>
    <t>Liquiditätsgrad 2 (quick ratio)</t>
  </si>
  <si>
    <t>Liquiditätsgrad 3 (current ratio)</t>
  </si>
  <si>
    <t>Planerfolgsrechnung</t>
  </si>
  <si>
    <t>Liquiditätsplan</t>
  </si>
  <si>
    <t>Mittelflussrechnung</t>
  </si>
  <si>
    <t>Kennzahlen</t>
  </si>
  <si>
    <t>Investitionsplan</t>
  </si>
  <si>
    <t>Finanzplanung für Firma</t>
  </si>
  <si>
    <t>Datum Eröffnungsbilanz</t>
  </si>
  <si>
    <t>Umlaufsvermögen</t>
  </si>
  <si>
    <t>Eröffnungsbilanz</t>
  </si>
  <si>
    <t>in %</t>
  </si>
  <si>
    <t>Planjahr 1</t>
  </si>
  <si>
    <t>Planjahr 2</t>
  </si>
  <si>
    <t>Planjahr 3</t>
  </si>
  <si>
    <t>Aktive Rechnungsabgrenzung (Transitorische Aktiven)</t>
  </si>
  <si>
    <t>Total Umlaufsvermögen</t>
  </si>
  <si>
    <t>Anlagevermögen</t>
  </si>
  <si>
    <t>Immaterielle Anlagen (Patente, Lizenzen, Goodwill)</t>
  </si>
  <si>
    <t>Total Anlagevermögen</t>
  </si>
  <si>
    <t>Total Aktiven</t>
  </si>
  <si>
    <t>Fremdkapital kurzfristig</t>
  </si>
  <si>
    <t>Total Fremdkapital kurzfristig</t>
  </si>
  <si>
    <t>Fremdkapital langfristig</t>
  </si>
  <si>
    <t>Total Fremdkapital langfristig</t>
  </si>
  <si>
    <t>Eigenkapital</t>
  </si>
  <si>
    <t>Aktiven</t>
  </si>
  <si>
    <t>Passiven</t>
  </si>
  <si>
    <t>Planbilanz</t>
  </si>
  <si>
    <t>Auswirkungen der Investitionen
auf Umsatz (Ertragslage), Personal, Sachaufwand, Abschreibungen</t>
  </si>
  <si>
    <t>Total</t>
  </si>
  <si>
    <t>Sonstige Auszahlungen (Strom, Wasser etc.)</t>
  </si>
  <si>
    <t>Übrige Auszahlungen (Akontozahlungen an Lieferanten etc.)</t>
  </si>
  <si>
    <t>Übrige Einzahlungen (Anzahlungen von Kunden etc.)</t>
  </si>
  <si>
    <t>Planjahr 4</t>
  </si>
  <si>
    <t>Finanzaufwand</t>
  </si>
  <si>
    <t>Betriebsergebnis (EBITDA)</t>
  </si>
  <si>
    <t>Betriebsergebnis (EBIT)</t>
  </si>
  <si>
    <t>Abschreibungen betriebliches Anlagevermögen</t>
  </si>
  <si>
    <t>Wertberichtigung Finanzanlagen und immaterielle Werte</t>
  </si>
  <si>
    <t>Leasingaufwand (nicht bilanzierte Leasinggüter)</t>
  </si>
  <si>
    <t>Werbeaufwand</t>
  </si>
  <si>
    <t>Übriger Betriebsaufwand</t>
  </si>
  <si>
    <t>Finanzertrag</t>
  </si>
  <si>
    <t>Wertberichtigungen</t>
  </si>
  <si>
    <t>Sonstige liquiditätsunwirksame Veränderungen</t>
  </si>
  <si>
    <t>Cashflow Netto-Umlaufsvermögen</t>
  </si>
  <si>
    <t>Ab(Zu)nahme Forderungen</t>
  </si>
  <si>
    <t>Ab(Zu)nahme Vorräte</t>
  </si>
  <si>
    <t>Ab(Zu)nahme aktive Rechnungsabgrenzungen</t>
  </si>
  <si>
    <t>Zu(Ab)nahme Verbindlichkeiten aus Lieferungen und Leistungen</t>
  </si>
  <si>
    <t>Zu(Ab)nahme liquiditätswirksame kurzfristige Rückstellungen</t>
  </si>
  <si>
    <t>Zu(Ab)nahme passive Rechnungsabgrenzungen</t>
  </si>
  <si>
    <t>Veränderung bereinigtes Umlaufvermögen</t>
  </si>
  <si>
    <t>Cashflow aus Betriebstätigkeit</t>
  </si>
  <si>
    <t>Ab(Zu)nahme Finanzanlagen</t>
  </si>
  <si>
    <t>Ab(Zu)nahme betriebliches Anlagevermögen</t>
  </si>
  <si>
    <t>Ab(Zu)nahme Immaterielle Anlagen</t>
  </si>
  <si>
    <t>Cashflow aus Investitionstätigkeit</t>
  </si>
  <si>
    <t>Cashflow aus Finanzierungstätigkeit</t>
  </si>
  <si>
    <t>Veränderung flüssige Mittel</t>
  </si>
  <si>
    <t>Veränderung flüssige Mittel aus Bilanz</t>
  </si>
  <si>
    <t>Kontrolle (muss Null ergeben)</t>
  </si>
  <si>
    <t>Flüssige Mittel</t>
  </si>
  <si>
    <t>Forderungen aus Lieferungen und Leistungen</t>
  </si>
  <si>
    <t>Verbindlichkeiten aus Lieferungen und Leistungen</t>
  </si>
  <si>
    <t>Übrige Verbindlichkeiten (Mehrwertsteuer, fällige Dividenden usw.)</t>
  </si>
  <si>
    <t>Kurzfristige Rückstellungen</t>
  </si>
  <si>
    <t>Passive Rechnungsabgrenzungen (Transitorische Passiven)</t>
  </si>
  <si>
    <t>Andere langfristige Verbindlichkeiten</t>
  </si>
  <si>
    <t>Langfristige Rückstellungen (inkl. latente Steuern)</t>
  </si>
  <si>
    <t>Nachrangige Schulden</t>
  </si>
  <si>
    <t>Kapitalreserven</t>
  </si>
  <si>
    <t>Gewinnreserven inkl. Ergebnisvortrag</t>
  </si>
  <si>
    <t>Jahresergebnis</t>
  </si>
  <si>
    <t>Erfolgsrechnung</t>
  </si>
  <si>
    <t>Betriebsertrag</t>
  </si>
  <si>
    <t>Umsatz (Betriebsertrag aus Lieferungen und Leistungen)</t>
  </si>
  <si>
    <t>+/-</t>
  </si>
  <si>
    <t>Bestandesänderungen Halb- und Fertigfabrikate</t>
  </si>
  <si>
    <t>Übriger Betriebsertrag</t>
  </si>
  <si>
    <t>Gesamtleistung</t>
  </si>
  <si>
    <t>Material- und Warenaufwand</t>
  </si>
  <si>
    <t>Fremdleistungen</t>
  </si>
  <si>
    <t>Abgrenzung effektiver und kalkulatorischer Unternehmerlohn</t>
  </si>
  <si>
    <t>Betriebsfremder Ertrag</t>
  </si>
  <si>
    <t>Betriebsfremder Aufwand</t>
  </si>
  <si>
    <t>Abschreibungen nichtbetriebliches Anlagevermögen</t>
  </si>
  <si>
    <t>Wertberichtigung nichtbetriebliche Finanzanlagen</t>
  </si>
  <si>
    <t>Ordentliches Ergebnis (EBT)</t>
  </si>
  <si>
    <t>Ausserordentlicher Ertrag</t>
  </si>
  <si>
    <t>Ausserordentlicher Aufwand</t>
  </si>
  <si>
    <t>Gewinne/Verluste aus Desinvestitionen, Aufwertungen Anlageverm.</t>
  </si>
  <si>
    <t>Veränderung a.o., betriebswirts. notwendige Rückstellungen</t>
  </si>
  <si>
    <t>Veränderung latente kalkulatorische Steuern</t>
  </si>
  <si>
    <t>Ausgewiesenes Unternehmensergebnis</t>
  </si>
  <si>
    <t>Gegenkorrektur Unternehmerlohn/Abgr. eff.-kalk. Unternehmerlohn</t>
  </si>
  <si>
    <t>Zu(Ab)nahme andere kurzfristige Verbindlichkeiten</t>
  </si>
  <si>
    <t>Ab(Zu)nahme nichtbetriebliche Aktiven</t>
  </si>
  <si>
    <t>langfristige Bankverbindlichkeiten</t>
  </si>
  <si>
    <t>Zu(Ab)nahme übrige langfristige Verbindlichkeiten</t>
  </si>
  <si>
    <t>Zu(Ab)nahme liquiditätswirksame langfristige Rückstellungen</t>
  </si>
  <si>
    <t>Veränderung Eigenkapital</t>
  </si>
  <si>
    <t>Kurzfristige Finanzierung des Umlaufvermögens (Liquidität)</t>
  </si>
  <si>
    <t>Rentabilität</t>
  </si>
  <si>
    <t>Eigenkapitalrendite (Return on Equity, ROE)</t>
  </si>
  <si>
    <t>Gesamtkapitalrendite (Return on Assets, ROA)</t>
  </si>
  <si>
    <t>Kapitalverhältnisse</t>
  </si>
  <si>
    <t>Langfristige Finanzierung des Anlagevermögens (Anlagedeckung)</t>
  </si>
  <si>
    <t>Nettoverschuldung 1</t>
  </si>
  <si>
    <t>Finanzierung des Umlauf- und Anlagevermögens</t>
  </si>
  <si>
    <t>Profitabilität</t>
  </si>
  <si>
    <t>EBITDA-Marge</t>
  </si>
  <si>
    <t>Zinsdeckungsgrad (EBITDA)</t>
  </si>
  <si>
    <t>Bruttoergebnismarge</t>
  </si>
  <si>
    <t>Total Fremdkapital</t>
  </si>
  <si>
    <t>Veränderung ordentl., betriebswirtsch. notwendige Rückstellungen</t>
  </si>
  <si>
    <t>Effektives Ergebnis/Investiertes Kapital (Return on Investment, ROI)</t>
  </si>
  <si>
    <t>Unternehmensergebnis</t>
  </si>
  <si>
    <t>Raumaufwand</t>
  </si>
  <si>
    <t>Ist-Werte</t>
  </si>
  <si>
    <t xml:space="preserve">1. Quartal </t>
  </si>
  <si>
    <t xml:space="preserve">Geplantes Jahr </t>
  </si>
  <si>
    <t xml:space="preserve">Budgetkontrolle </t>
  </si>
  <si>
    <t xml:space="preserve">Soll-Werte </t>
  </si>
  <si>
    <t xml:space="preserve">in % </t>
  </si>
  <si>
    <t xml:space="preserve">2. Quartal </t>
  </si>
  <si>
    <t xml:space="preserve">3. Quartal </t>
  </si>
  <si>
    <t xml:space="preserve">4. Quartal </t>
  </si>
  <si>
    <t xml:space="preserve">Kommentar zum 1. Quartal            (Grund der Abweichung / Massnahmen) </t>
  </si>
  <si>
    <t>Kurzfristige Finanzverbindlichkeiten (Bankschulden, usw.)</t>
  </si>
  <si>
    <t>Eigenkapital / Stammkapital / Aktienkapital</t>
  </si>
  <si>
    <t>Finanzanlagen: Beteiligungen</t>
  </si>
  <si>
    <t xml:space="preserve">Finanzanlagen: Langfristige Darlehen </t>
  </si>
  <si>
    <t>Maschinen, Apparatem Werkzeuge, Produktions- und Lager-Einrichtungen</t>
  </si>
  <si>
    <t>Büromaschinen, EDV-Anlagen, Kommunikationssysteme, Büromobiliar</t>
  </si>
  <si>
    <t>Fahrzeuge</t>
  </si>
  <si>
    <t xml:space="preserve">Immobilie Sachanlagen (Liegenschaften und Grundstücke) </t>
  </si>
  <si>
    <t>Vorräte (Handelswaren. Materialvorräte)</t>
  </si>
  <si>
    <t xml:space="preserve">Fertigfabrikate, Halbfabrikate, angefangene Arbeiten </t>
  </si>
  <si>
    <t>Zu(Ab)nahme kurzfristige Bankverbindlichkeiten</t>
  </si>
  <si>
    <t>Zu(Ab)nahme langfristige Bankverbindlichkeiten</t>
  </si>
  <si>
    <r>
      <t xml:space="preserve">Planbilanz
</t>
    </r>
    <r>
      <rPr>
        <sz val="10.5"/>
        <rFont val="Futura Book"/>
      </rPr>
      <t>Die Planbilanz prognostiziert die Vermögens- und Finanzierungsverhältnisse am Ende eines Planjahres.
Sie zeigt die Vermögenswerte (Aktiven) und die Verbindlichkeiten neben dem Eigenkapital (Passiven).</t>
    </r>
  </si>
  <si>
    <r>
      <t>Planerfolgsrechnung</t>
    </r>
    <r>
      <rPr>
        <sz val="10.5"/>
        <rFont val="Futura Book"/>
      </rPr>
      <t xml:space="preserve">
Die Planerfolgsrechnung (Budget) zeigt den zu erwartenden Gewinn der nächsten Jahre. Zu diesem Zweck
werden die voraussichtlichen Erträge und Aufwendungen einander gegenübergestellt.</t>
    </r>
  </si>
  <si>
    <r>
      <t xml:space="preserve">Mittelflussrechnung
</t>
    </r>
    <r>
      <rPr>
        <sz val="10.5"/>
        <rFont val="Futura Book"/>
      </rPr>
      <t>Die Mittelflussrechnung zeigt im Rahmen einer Analyse die Herkunft und Verwendung der finanziellen Mittel auf. Dabei wird der Geldfluss aus folgenden Teilbereichen aufgezeigt: Geschäftstätigkeit, Investitionstätigkeit und Finanzierungstätigkeit.</t>
    </r>
  </si>
  <si>
    <r>
      <t xml:space="preserve">Kennzahlen
</t>
    </r>
    <r>
      <rPr>
        <sz val="10.5"/>
        <rFont val="Futura Book"/>
      </rPr>
      <t>Kennzahlen zeigen einerseits Beziehungen zwischen einzelnen Zahlen in Planbilanz und -erfolgsrechnung, andererseits Wechselbeziehungen zwischen den beiden Planungsinstrumenten auf. Da es sich dabei um relativierte Zahlen handelt, eignen sie sich besonders als konkrete Zielgrössen im Rahmen der Finanzplanung.</t>
    </r>
  </si>
  <si>
    <r>
      <t xml:space="preserve">Liquiditätsplan
</t>
    </r>
    <r>
      <rPr>
        <sz val="10.5"/>
        <rFont val="Futura Book"/>
      </rPr>
      <t>Der Liquiditätsplan prognostiziert die laufenden Einzahlungen und Auszahlungen während eines Jahres. 
Er zeigt auf, ob genügend Mittel vorhanden sind, um die laufenden Ausgaben (Wareneinkäufe, Löhne, Mieten etc.) bezahlen zu können.</t>
    </r>
  </si>
  <si>
    <r>
      <t xml:space="preserve">Investitionsplan
</t>
    </r>
    <r>
      <rPr>
        <sz val="10.5"/>
        <rFont val="Futura Book"/>
      </rPr>
      <t>Im Investitionsplan werden geplante Investitionen und Desinvestitionen festgehalten. Er zeigt Ziel und Zweck
der Investitionen auf und gibt Aufschluss über Finanzierung und Auswirkungen auf Umsatz, Personal, Sachaufwand, Abschreibungen. Die Höhe der Investitionsausgaben kann mittels Offerten, Kostenschätzungen
etc. erhoben werden. Ein Projekt kann Investitionskosten über mehrere Jahre hinaus auslösen. Im Investitionsplan sind die Kosten pro Jahr darzustellen. Jede Investition löst in der Regel Kapital- und Betriebskosten aus. Diese sind darzustellen und in das entsprechende Jahresbudget einzubeziehen.</t>
    </r>
  </si>
  <si>
    <t>Dividenden</t>
  </si>
  <si>
    <t>andere Forderungen</t>
  </si>
  <si>
    <t>Veränderungen liquiditätsunwirksame Rückstellungen</t>
  </si>
  <si>
    <t>Ab(Zu)nahme Andere Forderungen</t>
  </si>
  <si>
    <t>Firma XY</t>
  </si>
  <si>
    <r>
      <t>Was ist eine Finanzplanung?</t>
    </r>
    <r>
      <rPr>
        <u/>
        <sz val="10.5"/>
        <rFont val="Futura Book"/>
      </rPr>
      <t xml:space="preserve">
</t>
    </r>
    <r>
      <rPr>
        <sz val="10.5"/>
        <rFont val="Futura Book"/>
      </rPr>
      <t>Die Finanzplanung setzt die langfristigen Ziele eines Unternehmens in Zahlen um und prognostiziert
Einnahmen, Ausgaben und Gewinn. Ebenso befasst sie sich mit der zukünftigen Vermögenslage und Liquidität.
Eine sinnvolle Finanzplanung umfasst im Minimum folgende drei Planungsinstrumente: 
Planbilanz, Planerfolgsrechnung (Budget), Liquiditätsplan.</t>
    </r>
  </si>
  <si>
    <r>
      <t xml:space="preserve">Budgetkontrolle
</t>
    </r>
    <r>
      <rPr>
        <sz val="10.5"/>
        <rFont val="Futura Book"/>
      </rPr>
      <t>Nutzen Sie die Budgetkontrolle bei Bedarf um Ihre zuvor festgelegte Budgetierung zu analysieren und überwachen. Kontrollieren Sie mit einem quartalsweisen Soll-Ist-Vergleich regelmässig, wie genau Ihre Planung stimmt. Bei grossen Abweichungen sollten Sie Ihre Planung anpassen.</t>
    </r>
  </si>
  <si>
    <t>Liquiditätsplanungstool – Übersicht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</si>
</sst>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22">
    <font>
      <sz val="10"/>
      <name val="Arial"/>
    </font>
    <font>
      <sz val="8"/>
      <name val="Arial"/>
      <family val="2"/>
    </font>
    <font>
      <sz val="8"/>
      <color indexed="81"/>
      <name val="Tahoma"/>
      <family val="2"/>
    </font>
    <font>
      <sz val="12"/>
      <name val="Arial"/>
      <family val="2"/>
    </font>
    <font>
      <sz val="10"/>
      <name val="Arial"/>
    </font>
    <font>
      <sz val="9"/>
      <name val="Geneva"/>
    </font>
    <font>
      <sz val="10"/>
      <name val="Futura Book"/>
    </font>
    <font>
      <sz val="18"/>
      <name val="Futura Book"/>
    </font>
    <font>
      <b/>
      <sz val="10"/>
      <name val="Futura Book"/>
    </font>
    <font>
      <sz val="12"/>
      <name val="Futura Book"/>
    </font>
    <font>
      <sz val="8"/>
      <name val="Futura Book"/>
    </font>
    <font>
      <b/>
      <sz val="10"/>
      <color indexed="9"/>
      <name val="Futura Book"/>
    </font>
    <font>
      <b/>
      <sz val="8"/>
      <name val="Futura Book"/>
    </font>
    <font>
      <b/>
      <sz val="18"/>
      <name val="Futura Book"/>
    </font>
    <font>
      <sz val="10"/>
      <color indexed="9"/>
      <name val="Futura Book"/>
    </font>
    <font>
      <b/>
      <sz val="10.5"/>
      <name val="Futura Book"/>
    </font>
    <font>
      <u/>
      <sz val="10.5"/>
      <name val="Futura Book"/>
    </font>
    <font>
      <sz val="10.5"/>
      <name val="Futura Book"/>
    </font>
    <font>
      <b/>
      <sz val="10.5"/>
      <color indexed="9"/>
      <name val="Futura Book"/>
    </font>
    <font>
      <sz val="10.5"/>
      <color indexed="9"/>
      <name val="Futura Book"/>
    </font>
    <font>
      <sz val="9"/>
      <color indexed="81"/>
      <name val="Segoe UI"/>
      <charset val="1"/>
    </font>
    <font>
      <sz val="9"/>
      <color indexed="81"/>
      <name val="Segoe UI"/>
      <family val="2"/>
    </font>
  </fonts>
  <fills count="6">
    <fill>
      <patternFill patternType="none"/>
    </fill>
    <fill>
      <patternFill patternType="gray125"/>
    </fill>
    <fill>
      <patternFill patternType="solid">
        <fgColor rgb="FF006D41"/>
        <bgColor indexed="64"/>
      </patternFill>
    </fill>
    <fill>
      <patternFill patternType="solid">
        <fgColor rgb="FFB8B3AF"/>
        <bgColor indexed="64"/>
      </patternFill>
    </fill>
    <fill>
      <patternFill patternType="solid">
        <fgColor rgb="FFFFFFFF"/>
        <bgColor indexed="64"/>
      </patternFill>
    </fill>
    <fill>
      <patternFill patternType="solid">
        <fgColor theme="0"/>
        <bgColor indexed="64"/>
      </patternFill>
    </fill>
  </fills>
  <borders count="39">
    <border>
      <left/>
      <right/>
      <top/>
      <bottom/>
      <diagonal/>
    </border>
    <border>
      <left style="thin">
        <color indexed="9"/>
      </left>
      <right style="thin">
        <color indexed="9"/>
      </right>
      <top/>
      <bottom style="thin">
        <color indexed="9"/>
      </bottom>
      <diagonal/>
    </border>
    <border>
      <left style="thin">
        <color indexed="9"/>
      </left>
      <right/>
      <top/>
      <bottom style="thin">
        <color indexed="9"/>
      </bottom>
      <diagonal/>
    </border>
    <border>
      <left/>
      <right/>
      <top/>
      <bottom style="thin">
        <color indexed="9"/>
      </bottom>
      <diagonal/>
    </border>
    <border>
      <left style="thin">
        <color indexed="9"/>
      </left>
      <right style="thin">
        <color indexed="9"/>
      </right>
      <top style="thin">
        <color indexed="9"/>
      </top>
      <bottom style="thin">
        <color indexed="9"/>
      </bottom>
      <diagonal/>
    </border>
    <border>
      <left style="thin">
        <color indexed="9"/>
      </left>
      <right/>
      <top style="thin">
        <color indexed="9"/>
      </top>
      <bottom style="thin">
        <color indexed="9"/>
      </bottom>
      <diagonal/>
    </border>
    <border>
      <left style="thin">
        <color indexed="9"/>
      </left>
      <right style="thin">
        <color indexed="9"/>
      </right>
      <top/>
      <bottom/>
      <diagonal/>
    </border>
    <border>
      <left style="thin">
        <color indexed="9"/>
      </left>
      <right/>
      <top/>
      <bottom/>
      <diagonal/>
    </border>
    <border>
      <left style="hair">
        <color indexed="55"/>
      </left>
      <right style="hair">
        <color indexed="55"/>
      </right>
      <top style="hair">
        <color indexed="55"/>
      </top>
      <bottom style="hair">
        <color indexed="55"/>
      </bottom>
      <diagonal/>
    </border>
    <border>
      <left style="hair">
        <color indexed="55"/>
      </left>
      <right style="hair">
        <color indexed="55"/>
      </right>
      <top style="hair">
        <color indexed="55"/>
      </top>
      <bottom/>
      <diagonal/>
    </border>
    <border>
      <left style="hair">
        <color indexed="55"/>
      </left>
      <right style="hair">
        <color indexed="55"/>
      </right>
      <top style="thin">
        <color indexed="9"/>
      </top>
      <bottom style="hair">
        <color indexed="55"/>
      </bottom>
      <diagonal/>
    </border>
    <border>
      <left style="hair">
        <color indexed="55"/>
      </left>
      <right style="hair">
        <color indexed="55"/>
      </right>
      <top/>
      <bottom style="hair">
        <color indexed="55"/>
      </bottom>
      <diagonal/>
    </border>
    <border>
      <left/>
      <right/>
      <top style="hair">
        <color indexed="55"/>
      </top>
      <bottom/>
      <diagonal/>
    </border>
    <border>
      <left/>
      <right/>
      <top/>
      <bottom style="hair">
        <color indexed="55"/>
      </bottom>
      <diagonal/>
    </border>
    <border>
      <left/>
      <right/>
      <top style="hair">
        <color indexed="55"/>
      </top>
      <bottom style="hair">
        <color indexed="55"/>
      </bottom>
      <diagonal/>
    </border>
    <border>
      <left/>
      <right/>
      <top style="thin">
        <color indexed="9"/>
      </top>
      <bottom style="hair">
        <color indexed="55"/>
      </bottom>
      <diagonal/>
    </border>
    <border>
      <left style="thin">
        <color indexed="9"/>
      </left>
      <right/>
      <top/>
      <bottom style="medium">
        <color indexed="9"/>
      </bottom>
      <diagonal/>
    </border>
    <border>
      <left/>
      <right style="hair">
        <color indexed="55"/>
      </right>
      <top style="hair">
        <color indexed="55"/>
      </top>
      <bottom style="hair">
        <color indexed="55"/>
      </bottom>
      <diagonal/>
    </border>
    <border>
      <left style="hair">
        <color indexed="55"/>
      </left>
      <right/>
      <top/>
      <bottom style="hair">
        <color indexed="55"/>
      </bottom>
      <diagonal/>
    </border>
    <border>
      <left style="hair">
        <color indexed="55"/>
      </left>
      <right/>
      <top style="hair">
        <color indexed="55"/>
      </top>
      <bottom style="hair">
        <color indexed="55"/>
      </bottom>
      <diagonal/>
    </border>
    <border>
      <left/>
      <right style="thin">
        <color indexed="9"/>
      </right>
      <top/>
      <bottom style="medium">
        <color indexed="9"/>
      </bottom>
      <diagonal/>
    </border>
    <border>
      <left style="thin">
        <color indexed="9"/>
      </left>
      <right style="thin">
        <color indexed="9"/>
      </right>
      <top/>
      <bottom style="medium">
        <color indexed="9"/>
      </bottom>
      <diagonal/>
    </border>
    <border>
      <left/>
      <right style="hair">
        <color indexed="55"/>
      </right>
      <top style="hair">
        <color indexed="55"/>
      </top>
      <bottom/>
      <diagonal/>
    </border>
    <border>
      <left/>
      <right/>
      <top style="thin">
        <color indexed="9"/>
      </top>
      <bottom/>
      <diagonal/>
    </border>
    <border>
      <left/>
      <right style="thin">
        <color indexed="9"/>
      </right>
      <top/>
      <bottom style="thin">
        <color indexed="9"/>
      </bottom>
      <diagonal/>
    </border>
    <border>
      <left/>
      <right style="thin">
        <color indexed="9"/>
      </right>
      <top/>
      <bottom/>
      <diagonal/>
    </border>
    <border>
      <left/>
      <right style="hair">
        <color indexed="55"/>
      </right>
      <top style="thin">
        <color indexed="9"/>
      </top>
      <bottom style="hair">
        <color indexed="55"/>
      </bottom>
      <diagonal/>
    </border>
    <border>
      <left style="hair">
        <color indexed="55"/>
      </left>
      <right/>
      <top style="hair">
        <color indexed="55"/>
      </top>
      <bottom/>
      <diagonal/>
    </border>
    <border>
      <left style="hair">
        <color indexed="55"/>
      </left>
      <right style="hair">
        <color indexed="55"/>
      </right>
      <top/>
      <bottom/>
      <diagonal/>
    </border>
    <border>
      <left style="hair">
        <color indexed="64"/>
      </left>
      <right style="hair">
        <color indexed="64"/>
      </right>
      <top style="hair">
        <color indexed="64"/>
      </top>
      <bottom style="hair">
        <color indexed="64"/>
      </bottom>
      <diagonal/>
    </border>
    <border>
      <left style="hair">
        <color indexed="64"/>
      </left>
      <right style="thin">
        <color indexed="55"/>
      </right>
      <top style="hair">
        <color indexed="64"/>
      </top>
      <bottom style="hair">
        <color indexed="64"/>
      </bottom>
      <diagonal/>
    </border>
    <border>
      <left style="thin">
        <color indexed="55"/>
      </left>
      <right style="thin">
        <color indexed="55"/>
      </right>
      <top style="hair">
        <color indexed="64"/>
      </top>
      <bottom style="hair">
        <color indexed="64"/>
      </bottom>
      <diagonal/>
    </border>
    <border>
      <left style="thin">
        <color indexed="55"/>
      </left>
      <right style="hair">
        <color indexed="64"/>
      </right>
      <top style="hair">
        <color indexed="64"/>
      </top>
      <bottom style="hair">
        <color indexed="64"/>
      </bottom>
      <diagonal/>
    </border>
    <border>
      <left style="thin">
        <color rgb="FFFFFFFF"/>
      </left>
      <right style="thin">
        <color rgb="FFFFFFFF"/>
      </right>
      <top style="thin">
        <color rgb="FFFFFFFF"/>
      </top>
      <bottom style="thin">
        <color rgb="FFFFFFFF"/>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55"/>
      </bottom>
      <diagonal/>
    </border>
    <border>
      <left style="hair">
        <color indexed="64"/>
      </left>
      <right style="hair">
        <color indexed="64"/>
      </right>
      <top/>
      <bottom style="hair">
        <color indexed="55"/>
      </bottom>
      <diagonal/>
    </border>
    <border>
      <left style="hair">
        <color indexed="64"/>
      </left>
      <right style="hair">
        <color indexed="64"/>
      </right>
      <top style="hair">
        <color indexed="55"/>
      </top>
      <bottom style="hair">
        <color indexed="64"/>
      </bottom>
      <diagonal/>
    </border>
  </borders>
  <cellStyleXfs count="3">
    <xf numFmtId="0" fontId="0" fillId="0" borderId="0"/>
    <xf numFmtId="9" fontId="4" fillId="0" borderId="0" applyFont="0" applyFill="0" applyBorder="0" applyAlignment="0" applyProtection="0"/>
    <xf numFmtId="0" fontId="5" fillId="0" borderId="0"/>
  </cellStyleXfs>
  <cellXfs count="227">
    <xf numFmtId="0" fontId="0" fillId="0" borderId="0" xfId="0"/>
    <xf numFmtId="0" fontId="0" fillId="0" borderId="0" xfId="0" applyBorder="1"/>
    <xf numFmtId="0" fontId="0" fillId="0" borderId="0" xfId="0" applyBorder="1" applyAlignment="1">
      <alignment vertical="top" wrapText="1"/>
    </xf>
    <xf numFmtId="0" fontId="0" fillId="0" borderId="0" xfId="0" applyAlignment="1">
      <alignment vertical="top" wrapText="1"/>
    </xf>
    <xf numFmtId="0" fontId="3" fillId="0" borderId="0" xfId="0" applyFont="1" applyAlignment="1">
      <alignment vertical="top"/>
    </xf>
    <xf numFmtId="0" fontId="6" fillId="0" borderId="0" xfId="0" applyFont="1"/>
    <xf numFmtId="0" fontId="6" fillId="0" borderId="0" xfId="0" applyFont="1" applyAlignment="1">
      <alignment vertical="top" wrapText="1"/>
    </xf>
    <xf numFmtId="0" fontId="6" fillId="0" borderId="0" xfId="0" applyFont="1" applyAlignment="1">
      <alignment wrapText="1"/>
    </xf>
    <xf numFmtId="0" fontId="7" fillId="0" borderId="0" xfId="0" applyFont="1" applyAlignment="1">
      <alignment wrapText="1"/>
    </xf>
    <xf numFmtId="0" fontId="9" fillId="0" borderId="0" xfId="0" applyFont="1" applyAlignment="1">
      <alignment vertical="top" wrapText="1"/>
    </xf>
    <xf numFmtId="0" fontId="10" fillId="0" borderId="0" xfId="0" applyFont="1"/>
    <xf numFmtId="0" fontId="6" fillId="0" borderId="0" xfId="0" applyFont="1" applyAlignment="1">
      <alignment horizontal="right"/>
    </xf>
    <xf numFmtId="0" fontId="10" fillId="0" borderId="0" xfId="0" applyFont="1" applyAlignment="1">
      <alignment horizontal="right"/>
    </xf>
    <xf numFmtId="0" fontId="10" fillId="0" borderId="0" xfId="0" applyFont="1" applyBorder="1" applyAlignment="1">
      <alignment horizontal="right"/>
    </xf>
    <xf numFmtId="0" fontId="6" fillId="0" borderId="0" xfId="0" applyFont="1" applyBorder="1" applyAlignment="1">
      <alignment vertical="center"/>
    </xf>
    <xf numFmtId="0" fontId="6" fillId="0" borderId="0" xfId="0" applyFont="1" applyBorder="1"/>
    <xf numFmtId="0" fontId="11" fillId="0" borderId="0" xfId="0" applyFont="1" applyAlignment="1">
      <alignment vertical="center"/>
    </xf>
    <xf numFmtId="0" fontId="8" fillId="0" borderId="0" xfId="0" applyFont="1" applyAlignment="1">
      <alignment vertical="center"/>
    </xf>
    <xf numFmtId="0" fontId="6" fillId="0" borderId="0" xfId="0" applyFont="1" applyAlignment="1">
      <alignment vertical="center"/>
    </xf>
    <xf numFmtId="0" fontId="8" fillId="0" borderId="0" xfId="0" applyFont="1" applyFill="1" applyAlignment="1">
      <alignment vertical="center"/>
    </xf>
    <xf numFmtId="0" fontId="11" fillId="0" borderId="0" xfId="0" applyFont="1" applyFill="1" applyAlignment="1">
      <alignment vertical="center"/>
    </xf>
    <xf numFmtId="0" fontId="6" fillId="0" borderId="0" xfId="0" applyFont="1" applyAlignment="1">
      <alignment horizontal="center"/>
    </xf>
    <xf numFmtId="0" fontId="7" fillId="0" borderId="0" xfId="0" applyFont="1" applyFill="1" applyBorder="1" applyAlignment="1"/>
    <xf numFmtId="0" fontId="13" fillId="0" borderId="0" xfId="0" applyFont="1" applyFill="1" applyBorder="1" applyAlignment="1"/>
    <xf numFmtId="0" fontId="12" fillId="0" borderId="0" xfId="0" applyFont="1" applyFill="1" applyBorder="1" applyAlignment="1"/>
    <xf numFmtId="0" fontId="6" fillId="0" borderId="0" xfId="0" applyFont="1" applyAlignment="1">
      <alignment horizontal="right" vertical="center"/>
    </xf>
    <xf numFmtId="0" fontId="6" fillId="0" borderId="0" xfId="0" applyFont="1" applyFill="1" applyBorder="1" applyAlignment="1">
      <alignment vertical="center"/>
    </xf>
    <xf numFmtId="0" fontId="8" fillId="0" borderId="0" xfId="0" applyFont="1" applyFill="1" applyBorder="1" applyAlignment="1">
      <alignment vertical="center"/>
    </xf>
    <xf numFmtId="49" fontId="7" fillId="0" borderId="0" xfId="0" applyNumberFormat="1" applyFont="1" applyAlignment="1">
      <alignment vertical="center"/>
    </xf>
    <xf numFmtId="0" fontId="7" fillId="0" borderId="0" xfId="0" applyFont="1" applyFill="1" applyBorder="1" applyAlignment="1">
      <alignment vertical="center"/>
    </xf>
    <xf numFmtId="0" fontId="6" fillId="0" borderId="12" xfId="0" applyFont="1" applyFill="1" applyBorder="1" applyAlignment="1">
      <alignment horizontal="left" vertical="center"/>
    </xf>
    <xf numFmtId="0" fontId="6" fillId="0" borderId="12" xfId="0" applyFont="1" applyFill="1" applyBorder="1" applyAlignment="1">
      <alignment horizontal="right" vertical="center"/>
    </xf>
    <xf numFmtId="0" fontId="6" fillId="0" borderId="0" xfId="0" applyFont="1" applyFill="1" applyBorder="1"/>
    <xf numFmtId="0" fontId="7" fillId="0" borderId="0" xfId="0" applyFont="1" applyAlignment="1">
      <alignment vertical="center"/>
    </xf>
    <xf numFmtId="0" fontId="6" fillId="0" borderId="0" xfId="0" applyFont="1" applyAlignment="1">
      <alignment horizontal="left" vertical="center"/>
    </xf>
    <xf numFmtId="0" fontId="6" fillId="0" borderId="0" xfId="0" applyFont="1" applyFill="1" applyAlignment="1">
      <alignment vertical="center"/>
    </xf>
    <xf numFmtId="0" fontId="7" fillId="0" borderId="0" xfId="0" applyFont="1" applyFill="1" applyBorder="1" applyAlignment="1">
      <alignment horizontal="left"/>
    </xf>
    <xf numFmtId="0" fontId="6" fillId="0" borderId="0" xfId="0" applyFont="1" applyBorder="1" applyAlignment="1">
      <alignment horizontal="right"/>
    </xf>
    <xf numFmtId="0" fontId="6" fillId="0" borderId="0" xfId="0" applyFont="1" applyFill="1"/>
    <xf numFmtId="0" fontId="14" fillId="0" borderId="0" xfId="0" applyFont="1" applyAlignment="1">
      <alignment vertical="center"/>
    </xf>
    <xf numFmtId="9" fontId="6" fillId="0" borderId="0" xfId="1" applyFont="1" applyAlignment="1">
      <alignment horizontal="right"/>
    </xf>
    <xf numFmtId="9" fontId="6" fillId="0" borderId="0" xfId="1" applyFont="1" applyBorder="1" applyAlignment="1">
      <alignment horizontal="right"/>
    </xf>
    <xf numFmtId="9" fontId="6" fillId="0" borderId="0" xfId="1" applyFont="1"/>
    <xf numFmtId="9" fontId="6" fillId="0" borderId="0" xfId="1" applyFont="1" applyBorder="1"/>
    <xf numFmtId="0" fontId="6" fillId="4" borderId="0" xfId="0" applyFont="1" applyFill="1" applyAlignment="1">
      <alignment vertical="center"/>
    </xf>
    <xf numFmtId="0" fontId="15" fillId="0" borderId="0" xfId="0" applyFont="1" applyAlignment="1">
      <alignment vertical="top" wrapText="1"/>
    </xf>
    <xf numFmtId="0" fontId="17" fillId="0" borderId="0" xfId="0" applyFont="1" applyAlignment="1">
      <alignment wrapText="1"/>
    </xf>
    <xf numFmtId="0" fontId="17" fillId="0" borderId="0" xfId="0" applyFont="1" applyAlignment="1">
      <alignment horizontal="left" wrapText="1"/>
    </xf>
    <xf numFmtId="0" fontId="17" fillId="0" borderId="0" xfId="0" applyFont="1" applyBorder="1" applyAlignment="1">
      <alignment vertical="center"/>
    </xf>
    <xf numFmtId="0" fontId="15" fillId="0" borderId="0" xfId="0" applyFont="1" applyFill="1" applyBorder="1" applyAlignment="1">
      <alignment horizontal="left" vertical="center"/>
    </xf>
    <xf numFmtId="0" fontId="17" fillId="0" borderId="0" xfId="0" applyFont="1" applyAlignment="1">
      <alignment horizontal="right"/>
    </xf>
    <xf numFmtId="0" fontId="17" fillId="0" borderId="0" xfId="0" applyFont="1" applyBorder="1"/>
    <xf numFmtId="14" fontId="15" fillId="0" borderId="0" xfId="0" applyNumberFormat="1" applyFont="1" applyFill="1" applyBorder="1" applyAlignment="1">
      <alignment horizontal="left"/>
    </xf>
    <xf numFmtId="0" fontId="17" fillId="0" borderId="0" xfId="0" applyFont="1" applyFill="1" applyAlignment="1">
      <alignment horizontal="right"/>
    </xf>
    <xf numFmtId="0" fontId="17" fillId="0" borderId="0" xfId="0" applyFont="1"/>
    <xf numFmtId="0" fontId="18" fillId="2" borderId="2" xfId="0" applyFont="1" applyFill="1" applyBorder="1" applyAlignment="1">
      <alignment horizontal="right" vertical="center"/>
    </xf>
    <xf numFmtId="14" fontId="18" fillId="2" borderId="3" xfId="0" applyNumberFormat="1" applyFont="1" applyFill="1" applyBorder="1" applyAlignment="1">
      <alignment horizontal="right" vertical="center"/>
    </xf>
    <xf numFmtId="3" fontId="17" fillId="4" borderId="11" xfId="0" applyNumberFormat="1" applyFont="1" applyFill="1" applyBorder="1" applyAlignment="1">
      <alignment horizontal="right" vertical="center"/>
    </xf>
    <xf numFmtId="3" fontId="17" fillId="4" borderId="8" xfId="0" applyNumberFormat="1" applyFont="1" applyFill="1" applyBorder="1" applyAlignment="1">
      <alignment horizontal="right" vertical="center"/>
    </xf>
    <xf numFmtId="0" fontId="17" fillId="4" borderId="19" xfId="0" applyFont="1" applyFill="1" applyBorder="1" applyAlignment="1">
      <alignment horizontal="left" vertical="center"/>
    </xf>
    <xf numFmtId="0" fontId="17" fillId="4" borderId="17" xfId="0" applyFont="1" applyFill="1" applyBorder="1" applyAlignment="1">
      <alignment horizontal="left" vertical="center"/>
    </xf>
    <xf numFmtId="3" fontId="17" fillId="4" borderId="9" xfId="0" applyNumberFormat="1" applyFont="1" applyFill="1" applyBorder="1" applyAlignment="1" applyProtection="1">
      <alignment horizontal="right" vertical="center"/>
      <protection locked="0"/>
    </xf>
    <xf numFmtId="3" fontId="15" fillId="3" borderId="29" xfId="0" applyNumberFormat="1" applyFont="1" applyFill="1" applyBorder="1" applyAlignment="1">
      <alignment horizontal="right" vertical="center"/>
    </xf>
    <xf numFmtId="3" fontId="15" fillId="0" borderId="0" xfId="0" applyNumberFormat="1" applyFont="1" applyFill="1" applyBorder="1" applyAlignment="1">
      <alignment horizontal="right" vertical="center"/>
    </xf>
    <xf numFmtId="3" fontId="17" fillId="4" borderId="11" xfId="0" applyNumberFormat="1" applyFont="1" applyFill="1" applyBorder="1" applyAlignment="1" applyProtection="1">
      <alignment horizontal="right" vertical="center"/>
      <protection locked="0"/>
    </xf>
    <xf numFmtId="3" fontId="17" fillId="4" borderId="28" xfId="0" applyNumberFormat="1" applyFont="1" applyFill="1" applyBorder="1" applyAlignment="1">
      <alignment horizontal="right" vertical="center"/>
    </xf>
    <xf numFmtId="3" fontId="17" fillId="4" borderId="30" xfId="0" applyNumberFormat="1" applyFont="1" applyFill="1" applyBorder="1" applyAlignment="1" applyProtection="1">
      <alignment horizontal="right" vertical="center"/>
      <protection locked="0"/>
    </xf>
    <xf numFmtId="3" fontId="17" fillId="4" borderId="31" xfId="0" applyNumberFormat="1" applyFont="1" applyFill="1" applyBorder="1" applyAlignment="1" applyProtection="1">
      <alignment horizontal="right" vertical="center"/>
      <protection locked="0"/>
    </xf>
    <xf numFmtId="3" fontId="17" fillId="4" borderId="8" xfId="0" applyNumberFormat="1" applyFont="1" applyFill="1" applyBorder="1" applyAlignment="1" applyProtection="1">
      <alignment horizontal="right" vertical="center"/>
      <protection locked="0"/>
    </xf>
    <xf numFmtId="3" fontId="18" fillId="2" borderId="16" xfId="0" applyNumberFormat="1" applyFont="1" applyFill="1" applyBorder="1" applyAlignment="1">
      <alignment horizontal="right" vertical="center"/>
    </xf>
    <xf numFmtId="0" fontId="18" fillId="0" borderId="0" xfId="0" applyFont="1" applyFill="1" applyBorder="1" applyAlignment="1">
      <alignment horizontal="left" vertical="center"/>
    </xf>
    <xf numFmtId="0" fontId="18" fillId="0" borderId="0" xfId="0" applyFont="1" applyFill="1" applyBorder="1" applyAlignment="1">
      <alignment horizontal="right" vertical="center"/>
    </xf>
    <xf numFmtId="14" fontId="18" fillId="0" borderId="0" xfId="0" applyNumberFormat="1" applyFont="1" applyFill="1" applyBorder="1" applyAlignment="1">
      <alignment horizontal="right" vertical="center"/>
    </xf>
    <xf numFmtId="0" fontId="18" fillId="2" borderId="7" xfId="0" applyFont="1" applyFill="1" applyBorder="1" applyAlignment="1">
      <alignment horizontal="right" vertical="center"/>
    </xf>
    <xf numFmtId="14" fontId="18" fillId="2" borderId="0" xfId="0" applyNumberFormat="1" applyFont="1" applyFill="1" applyBorder="1" applyAlignment="1">
      <alignment horizontal="right" vertical="center"/>
    </xf>
    <xf numFmtId="3" fontId="17" fillId="0" borderId="11" xfId="0" applyNumberFormat="1" applyFont="1" applyFill="1" applyBorder="1" applyAlignment="1" applyProtection="1">
      <alignment horizontal="right" vertical="center"/>
      <protection locked="0"/>
    </xf>
    <xf numFmtId="3" fontId="17" fillId="0" borderId="11" xfId="0" applyNumberFormat="1" applyFont="1" applyBorder="1" applyAlignment="1" applyProtection="1">
      <alignment horizontal="right" vertical="center"/>
      <protection locked="0"/>
    </xf>
    <xf numFmtId="3" fontId="17" fillId="0" borderId="28" xfId="0" applyNumberFormat="1" applyFont="1" applyFill="1" applyBorder="1" applyAlignment="1" applyProtection="1">
      <alignment horizontal="right" vertical="center"/>
      <protection locked="0"/>
    </xf>
    <xf numFmtId="3" fontId="17" fillId="0" borderId="28" xfId="0" applyNumberFormat="1" applyFont="1" applyBorder="1" applyAlignment="1" applyProtection="1">
      <alignment horizontal="right" vertical="center"/>
      <protection locked="0"/>
    </xf>
    <xf numFmtId="3" fontId="17" fillId="4" borderId="28" xfId="0" applyNumberFormat="1" applyFont="1" applyFill="1" applyBorder="1" applyAlignment="1" applyProtection="1">
      <alignment horizontal="right" vertical="center"/>
      <protection locked="0"/>
    </xf>
    <xf numFmtId="3" fontId="17" fillId="0" borderId="9" xfId="0" applyNumberFormat="1" applyFont="1" applyBorder="1" applyAlignment="1" applyProtection="1">
      <alignment horizontal="right" vertical="center"/>
      <protection locked="0"/>
    </xf>
    <xf numFmtId="3" fontId="17" fillId="0" borderId="27" xfId="0" applyNumberFormat="1" applyFont="1" applyBorder="1" applyAlignment="1" applyProtection="1">
      <alignment horizontal="right" vertical="center"/>
      <protection locked="0"/>
    </xf>
    <xf numFmtId="0" fontId="17" fillId="0" borderId="0" xfId="0" applyFont="1" applyAlignment="1">
      <alignment vertical="center"/>
    </xf>
    <xf numFmtId="0" fontId="17" fillId="0" borderId="0" xfId="0" applyFont="1" applyAlignment="1">
      <alignment horizontal="right" vertical="center"/>
    </xf>
    <xf numFmtId="0" fontId="17" fillId="0" borderId="0" xfId="0" applyFont="1" applyBorder="1" applyAlignment="1">
      <alignment horizontal="right" vertical="center"/>
    </xf>
    <xf numFmtId="14" fontId="15" fillId="0" borderId="0" xfId="0" applyNumberFormat="1" applyFont="1" applyFill="1" applyBorder="1" applyAlignment="1">
      <alignment horizontal="left" vertical="center"/>
    </xf>
    <xf numFmtId="0" fontId="17" fillId="0" borderId="0" xfId="0" applyFont="1" applyFill="1" applyAlignment="1">
      <alignment horizontal="right" vertical="center"/>
    </xf>
    <xf numFmtId="0" fontId="17" fillId="0" borderId="0" xfId="0" applyFont="1" applyAlignment="1">
      <alignment horizontal="center" vertical="center"/>
    </xf>
    <xf numFmtId="0" fontId="18" fillId="2" borderId="3" xfId="0" applyFont="1" applyFill="1" applyBorder="1" applyAlignment="1">
      <alignment horizontal="right" vertical="center"/>
    </xf>
    <xf numFmtId="0" fontId="17" fillId="3" borderId="0" xfId="0" applyFont="1" applyFill="1" applyAlignment="1">
      <alignment horizontal="center" vertical="center"/>
    </xf>
    <xf numFmtId="3" fontId="17" fillId="0" borderId="8" xfId="0" applyNumberFormat="1" applyFont="1" applyFill="1" applyBorder="1" applyAlignment="1" applyProtection="1">
      <alignment horizontal="right" vertical="center"/>
      <protection locked="0"/>
    </xf>
    <xf numFmtId="0" fontId="17" fillId="3" borderId="0" xfId="0" quotePrefix="1" applyFont="1" applyFill="1" applyAlignment="1">
      <alignment horizontal="center" vertical="center"/>
    </xf>
    <xf numFmtId="0" fontId="15" fillId="3" borderId="0" xfId="0" applyFont="1" applyFill="1" applyAlignment="1">
      <alignment horizontal="center" vertical="center"/>
    </xf>
    <xf numFmtId="3" fontId="15" fillId="3" borderId="8" xfId="0" applyNumberFormat="1" applyFont="1" applyFill="1" applyBorder="1" applyAlignment="1">
      <alignment horizontal="right" vertical="center"/>
    </xf>
    <xf numFmtId="3" fontId="15" fillId="3" borderId="8" xfId="0" applyNumberFormat="1" applyFont="1" applyFill="1" applyBorder="1" applyAlignment="1" applyProtection="1">
      <alignment horizontal="right" vertical="center"/>
    </xf>
    <xf numFmtId="0" fontId="17" fillId="0" borderId="17" xfId="0" applyFont="1" applyFill="1" applyBorder="1" applyAlignment="1">
      <alignment horizontal="left" vertical="center"/>
    </xf>
    <xf numFmtId="0" fontId="17" fillId="0" borderId="8" xfId="0" applyFont="1" applyFill="1" applyBorder="1" applyAlignment="1">
      <alignment horizontal="left" vertical="center"/>
    </xf>
    <xf numFmtId="9" fontId="17" fillId="0" borderId="8" xfId="1" applyFont="1" applyFill="1" applyBorder="1" applyAlignment="1">
      <alignment horizontal="right" vertical="center"/>
    </xf>
    <xf numFmtId="9" fontId="17" fillId="3" borderId="8" xfId="1" applyFont="1" applyFill="1" applyBorder="1" applyAlignment="1">
      <alignment horizontal="right" vertical="center"/>
    </xf>
    <xf numFmtId="9" fontId="15" fillId="3" borderId="8" xfId="1" applyFont="1" applyFill="1" applyBorder="1" applyAlignment="1">
      <alignment horizontal="right" vertical="center"/>
    </xf>
    <xf numFmtId="49" fontId="17" fillId="0" borderId="0" xfId="0" applyNumberFormat="1" applyFont="1" applyBorder="1" applyAlignment="1">
      <alignment vertical="center"/>
    </xf>
    <xf numFmtId="14" fontId="18" fillId="2" borderId="6" xfId="0" applyNumberFormat="1" applyFont="1" applyFill="1" applyBorder="1" applyAlignment="1">
      <alignment horizontal="right" vertical="center"/>
    </xf>
    <xf numFmtId="14" fontId="18" fillId="2" borderId="7" xfId="0" applyNumberFormat="1" applyFont="1" applyFill="1" applyBorder="1" applyAlignment="1">
      <alignment horizontal="right" vertical="center"/>
    </xf>
    <xf numFmtId="3" fontId="17" fillId="0" borderId="8" xfId="0" applyNumberFormat="1" applyFont="1" applyFill="1" applyBorder="1" applyAlignment="1">
      <alignment horizontal="right" vertical="center"/>
    </xf>
    <xf numFmtId="0" fontId="17" fillId="4" borderId="8" xfId="0" applyFont="1" applyFill="1" applyBorder="1" applyAlignment="1">
      <alignment horizontal="left" vertical="center"/>
    </xf>
    <xf numFmtId="0" fontId="17" fillId="0" borderId="0" xfId="0" quotePrefix="1" applyFont="1" applyAlignment="1">
      <alignment vertical="center"/>
    </xf>
    <xf numFmtId="0" fontId="18" fillId="2" borderId="1" xfId="0" applyFont="1" applyFill="1" applyBorder="1" applyAlignment="1">
      <alignment horizontal="right" vertical="center"/>
    </xf>
    <xf numFmtId="14" fontId="18" fillId="2" borderId="2" xfId="0" applyNumberFormat="1" applyFont="1" applyFill="1" applyBorder="1" applyAlignment="1">
      <alignment horizontal="right" vertical="center"/>
    </xf>
    <xf numFmtId="0" fontId="15" fillId="3" borderId="10" xfId="0" applyFont="1" applyFill="1" applyBorder="1" applyAlignment="1">
      <alignment horizontal="left" vertical="center"/>
    </xf>
    <xf numFmtId="0" fontId="17" fillId="0" borderId="12" xfId="0" applyFont="1" applyFill="1" applyBorder="1" applyAlignment="1">
      <alignment horizontal="left" vertical="center"/>
    </xf>
    <xf numFmtId="0" fontId="15" fillId="3" borderId="11" xfId="0" applyFont="1" applyFill="1" applyBorder="1" applyAlignment="1">
      <alignment horizontal="left" vertical="center"/>
    </xf>
    <xf numFmtId="9" fontId="15" fillId="3" borderId="10" xfId="1" applyFont="1" applyFill="1" applyBorder="1" applyAlignment="1">
      <alignment horizontal="right" vertical="center"/>
    </xf>
    <xf numFmtId="9" fontId="17" fillId="0" borderId="12" xfId="1" applyFont="1" applyFill="1" applyBorder="1" applyAlignment="1">
      <alignment horizontal="right" vertical="center"/>
    </xf>
    <xf numFmtId="9" fontId="15" fillId="3" borderId="11" xfId="1" applyFont="1" applyFill="1" applyBorder="1" applyAlignment="1">
      <alignment horizontal="right" vertical="center"/>
    </xf>
    <xf numFmtId="0" fontId="17" fillId="0" borderId="0" xfId="0" applyFont="1" applyFill="1" applyBorder="1" applyAlignment="1">
      <alignment vertical="center"/>
    </xf>
    <xf numFmtId="0" fontId="18" fillId="2" borderId="0" xfId="0" applyFont="1" applyFill="1" applyBorder="1" applyAlignment="1">
      <alignment horizontal="left" vertical="center"/>
    </xf>
    <xf numFmtId="0" fontId="19" fillId="2" borderId="3" xfId="0" applyFont="1" applyFill="1" applyBorder="1" applyAlignment="1">
      <alignment horizontal="left" vertical="center"/>
    </xf>
    <xf numFmtId="0" fontId="19" fillId="2" borderId="4" xfId="0" applyFont="1" applyFill="1" applyBorder="1" applyAlignment="1">
      <alignment horizontal="left" vertical="center"/>
    </xf>
    <xf numFmtId="0" fontId="19" fillId="2" borderId="5" xfId="0" applyFont="1" applyFill="1" applyBorder="1" applyAlignment="1">
      <alignment horizontal="left" vertical="center"/>
    </xf>
    <xf numFmtId="0" fontId="15" fillId="3" borderId="15" xfId="0" applyFont="1" applyFill="1" applyBorder="1" applyAlignment="1">
      <alignment horizontal="center" vertical="center"/>
    </xf>
    <xf numFmtId="3" fontId="15" fillId="3" borderId="10" xfId="0" applyNumberFormat="1" applyFont="1" applyFill="1" applyBorder="1" applyAlignment="1">
      <alignment vertical="center"/>
    </xf>
    <xf numFmtId="3" fontId="15" fillId="3" borderId="10" xfId="0" applyNumberFormat="1" applyFont="1" applyFill="1" applyBorder="1" applyAlignment="1" applyProtection="1">
      <alignment horizontal="right" vertical="center"/>
      <protection locked="0"/>
    </xf>
    <xf numFmtId="3" fontId="15" fillId="3" borderId="10" xfId="0" applyNumberFormat="1" applyFont="1" applyFill="1" applyBorder="1" applyAlignment="1">
      <alignment horizontal="right" vertical="center"/>
    </xf>
    <xf numFmtId="0" fontId="17" fillId="3" borderId="13" xfId="0" applyFont="1" applyFill="1" applyBorder="1" applyAlignment="1">
      <alignment horizontal="center" vertical="center"/>
    </xf>
    <xf numFmtId="3" fontId="17" fillId="0" borderId="8" xfId="0" applyNumberFormat="1" applyFont="1" applyFill="1" applyBorder="1" applyAlignment="1">
      <alignment vertical="center"/>
    </xf>
    <xf numFmtId="3" fontId="17" fillId="0" borderId="8" xfId="0" applyNumberFormat="1" applyFont="1" applyFill="1" applyBorder="1" applyAlignment="1" applyProtection="1">
      <alignment vertical="center"/>
      <protection locked="0"/>
    </xf>
    <xf numFmtId="0" fontId="17" fillId="3" borderId="14" xfId="0" applyFont="1" applyFill="1" applyBorder="1" applyAlignment="1">
      <alignment horizontal="center" vertical="center"/>
    </xf>
    <xf numFmtId="0" fontId="15" fillId="3" borderId="14" xfId="0" applyFont="1" applyFill="1" applyBorder="1" applyAlignment="1">
      <alignment horizontal="center" vertical="center"/>
    </xf>
    <xf numFmtId="3" fontId="15" fillId="3" borderId="8" xfId="0" applyNumberFormat="1" applyFont="1" applyFill="1" applyBorder="1" applyAlignment="1">
      <alignment vertical="center"/>
    </xf>
    <xf numFmtId="0" fontId="15" fillId="0" borderId="0" xfId="0" applyFont="1" applyFill="1" applyBorder="1" applyAlignment="1">
      <alignment horizontal="center" vertical="center"/>
    </xf>
    <xf numFmtId="3" fontId="15" fillId="0" borderId="0" xfId="0" applyNumberFormat="1" applyFont="1" applyFill="1" applyBorder="1" applyAlignment="1">
      <alignment vertical="center"/>
    </xf>
    <xf numFmtId="0" fontId="17" fillId="0" borderId="0" xfId="0" applyFont="1" applyFill="1"/>
    <xf numFmtId="0" fontId="17" fillId="0" borderId="0" xfId="0" applyFont="1" applyBorder="1" applyAlignment="1">
      <alignment horizontal="right"/>
    </xf>
    <xf numFmtId="14" fontId="17" fillId="0" borderId="0" xfId="0" applyNumberFormat="1" applyFont="1" applyFill="1" applyBorder="1" applyAlignment="1">
      <alignment vertical="center"/>
    </xf>
    <xf numFmtId="0" fontId="18" fillId="2" borderId="1" xfId="0" applyFont="1" applyFill="1" applyBorder="1" applyAlignment="1">
      <alignment horizontal="left" vertical="top"/>
    </xf>
    <xf numFmtId="0" fontId="18" fillId="2" borderId="1" xfId="0" applyFont="1" applyFill="1" applyBorder="1" applyAlignment="1">
      <alignment horizontal="left" vertical="top" wrapText="1"/>
    </xf>
    <xf numFmtId="0" fontId="18" fillId="2" borderId="2" xfId="0" applyFont="1" applyFill="1" applyBorder="1" applyAlignment="1">
      <alignment horizontal="left" vertical="top" wrapText="1"/>
    </xf>
    <xf numFmtId="3" fontId="17" fillId="0" borderId="10" xfId="0" applyNumberFormat="1" applyFont="1" applyBorder="1" applyAlignment="1">
      <alignment horizontal="right"/>
    </xf>
    <xf numFmtId="0" fontId="17" fillId="0" borderId="10" xfId="0" applyFont="1" applyBorder="1" applyAlignment="1">
      <alignment horizontal="right"/>
    </xf>
    <xf numFmtId="0" fontId="17" fillId="0" borderId="10" xfId="0" applyFont="1" applyBorder="1" applyAlignment="1">
      <alignment horizontal="left" wrapText="1"/>
    </xf>
    <xf numFmtId="3" fontId="17" fillId="0" borderId="8" xfId="0" applyNumberFormat="1" applyFont="1" applyBorder="1" applyAlignment="1">
      <alignment horizontal="right" wrapText="1"/>
    </xf>
    <xf numFmtId="0" fontId="17" fillId="0" borderId="8" xfId="0" applyFont="1" applyBorder="1" applyAlignment="1">
      <alignment horizontal="right"/>
    </xf>
    <xf numFmtId="0" fontId="17" fillId="0" borderId="8" xfId="0" applyFont="1" applyBorder="1" applyAlignment="1">
      <alignment horizontal="left" wrapText="1"/>
    </xf>
    <xf numFmtId="0" fontId="17" fillId="0" borderId="8" xfId="0" applyFont="1" applyBorder="1" applyAlignment="1">
      <alignment horizontal="left"/>
    </xf>
    <xf numFmtId="0" fontId="17" fillId="0" borderId="0" xfId="0" applyFont="1" applyBorder="1" applyAlignment="1">
      <alignment horizontal="left"/>
    </xf>
    <xf numFmtId="0" fontId="18" fillId="2" borderId="1" xfId="0" applyFont="1" applyFill="1" applyBorder="1" applyAlignment="1">
      <alignment horizontal="left" vertical="center"/>
    </xf>
    <xf numFmtId="3" fontId="17" fillId="0" borderId="8" xfId="0" applyNumberFormat="1" applyFont="1" applyBorder="1" applyAlignment="1">
      <alignment horizontal="right"/>
    </xf>
    <xf numFmtId="9" fontId="17" fillId="0" borderId="0" xfId="1" applyFont="1" applyBorder="1" applyAlignment="1">
      <alignment horizontal="right"/>
    </xf>
    <xf numFmtId="9" fontId="17" fillId="0" borderId="0" xfId="1" applyFont="1" applyBorder="1"/>
    <xf numFmtId="9" fontId="17" fillId="0" borderId="0" xfId="1" applyFont="1"/>
    <xf numFmtId="0" fontId="17" fillId="2" borderId="0" xfId="0" applyFont="1" applyFill="1" applyAlignment="1"/>
    <xf numFmtId="9" fontId="19" fillId="2" borderId="5" xfId="1" applyFont="1" applyFill="1" applyBorder="1" applyAlignment="1">
      <alignment horizontal="left" vertical="center"/>
    </xf>
    <xf numFmtId="0" fontId="19" fillId="2" borderId="33" xfId="0" applyFont="1" applyFill="1" applyBorder="1" applyAlignment="1">
      <alignment horizontal="left" vertical="center"/>
    </xf>
    <xf numFmtId="9" fontId="19" fillId="2" borderId="33" xfId="1" applyFont="1" applyFill="1" applyBorder="1" applyAlignment="1">
      <alignment horizontal="left" vertical="center"/>
    </xf>
    <xf numFmtId="9" fontId="19" fillId="2" borderId="33" xfId="1" applyFont="1" applyFill="1" applyBorder="1" applyAlignment="1">
      <alignment horizontal="left" vertical="center" wrapText="1"/>
    </xf>
    <xf numFmtId="9" fontId="17" fillId="0" borderId="11" xfId="1" applyFont="1" applyFill="1" applyBorder="1" applyAlignment="1">
      <alignment horizontal="right" vertical="center"/>
    </xf>
    <xf numFmtId="0" fontId="17" fillId="4" borderId="19" xfId="0" applyFont="1" applyFill="1" applyBorder="1" applyAlignment="1">
      <alignment horizontal="left" vertical="center"/>
    </xf>
    <xf numFmtId="0" fontId="17" fillId="4" borderId="17" xfId="0" applyFont="1" applyFill="1" applyBorder="1" applyAlignment="1">
      <alignment horizontal="left" vertical="center"/>
    </xf>
    <xf numFmtId="164" fontId="17" fillId="0" borderId="8" xfId="1" applyNumberFormat="1" applyFont="1" applyFill="1" applyBorder="1" applyAlignment="1">
      <alignment horizontal="right" vertical="center"/>
    </xf>
    <xf numFmtId="164" fontId="17" fillId="0" borderId="12" xfId="1" applyNumberFormat="1" applyFont="1" applyFill="1" applyBorder="1" applyAlignment="1">
      <alignment horizontal="right" vertical="center"/>
    </xf>
    <xf numFmtId="1" fontId="17" fillId="0" borderId="8" xfId="1" applyNumberFormat="1" applyFont="1" applyFill="1" applyBorder="1" applyAlignment="1">
      <alignment horizontal="right" vertical="center"/>
    </xf>
    <xf numFmtId="0" fontId="6" fillId="0" borderId="29" xfId="0" applyFont="1" applyBorder="1"/>
    <xf numFmtId="0" fontId="6" fillId="0" borderId="29" xfId="0" applyFont="1" applyBorder="1" applyAlignment="1">
      <alignment horizontal="right"/>
    </xf>
    <xf numFmtId="0" fontId="17" fillId="0" borderId="8" xfId="0" applyNumberFormat="1" applyFont="1" applyFill="1" applyBorder="1" applyAlignment="1">
      <alignment horizontal="right" vertical="center"/>
    </xf>
    <xf numFmtId="3" fontId="17" fillId="0" borderId="17" xfId="0" applyNumberFormat="1" applyFont="1" applyFill="1" applyBorder="1" applyAlignment="1" applyProtection="1">
      <alignment horizontal="right" vertical="center"/>
      <protection locked="0"/>
    </xf>
    <xf numFmtId="165" fontId="17" fillId="0" borderId="8" xfId="1" applyNumberFormat="1" applyFont="1" applyFill="1" applyBorder="1" applyAlignment="1">
      <alignment horizontal="right" vertical="center"/>
    </xf>
    <xf numFmtId="3" fontId="17" fillId="0" borderId="18" xfId="0" applyNumberFormat="1" applyFont="1" applyFill="1" applyBorder="1" applyAlignment="1" applyProtection="1">
      <alignment horizontal="right" vertical="center"/>
      <protection locked="0"/>
    </xf>
    <xf numFmtId="3" fontId="17" fillId="0" borderId="36" xfId="0" applyNumberFormat="1" applyFont="1" applyBorder="1" applyAlignment="1" applyProtection="1">
      <alignment horizontal="right" vertical="center"/>
      <protection locked="0"/>
    </xf>
    <xf numFmtId="3" fontId="17" fillId="0" borderId="37" xfId="0" applyNumberFormat="1" applyFont="1" applyBorder="1" applyAlignment="1" applyProtection="1">
      <alignment horizontal="right" vertical="center"/>
      <protection locked="0"/>
    </xf>
    <xf numFmtId="3" fontId="17" fillId="0" borderId="38" xfId="0" applyNumberFormat="1" applyFont="1" applyBorder="1" applyAlignment="1" applyProtection="1">
      <alignment horizontal="right" vertical="center"/>
      <protection locked="0"/>
    </xf>
    <xf numFmtId="3" fontId="17" fillId="4" borderId="32" xfId="0" applyNumberFormat="1" applyFont="1" applyFill="1" applyBorder="1" applyAlignment="1" applyProtection="1">
      <alignment horizontal="right" vertical="center"/>
      <protection locked="0"/>
    </xf>
    <xf numFmtId="0" fontId="18" fillId="2" borderId="20" xfId="0" applyFont="1" applyFill="1" applyBorder="1" applyAlignment="1">
      <alignment horizontal="left" vertical="center"/>
    </xf>
    <xf numFmtId="0" fontId="18" fillId="2" borderId="21" xfId="0" applyFont="1" applyFill="1" applyBorder="1" applyAlignment="1">
      <alignment horizontal="left" vertical="center"/>
    </xf>
    <xf numFmtId="0" fontId="17" fillId="0" borderId="11" xfId="0" applyFont="1" applyBorder="1" applyAlignment="1">
      <alignment horizontal="left" vertical="center"/>
    </xf>
    <xf numFmtId="0" fontId="17" fillId="4" borderId="9" xfId="0" applyFont="1" applyFill="1" applyBorder="1" applyAlignment="1">
      <alignment horizontal="left" vertical="center"/>
    </xf>
    <xf numFmtId="0" fontId="15" fillId="3" borderId="29" xfId="0" applyFont="1" applyFill="1" applyBorder="1" applyAlignment="1">
      <alignment horizontal="left" vertical="center"/>
    </xf>
    <xf numFmtId="0" fontId="17" fillId="0" borderId="9" xfId="0" applyFont="1" applyBorder="1" applyAlignment="1">
      <alignment horizontal="left" vertical="center"/>
    </xf>
    <xf numFmtId="0" fontId="17" fillId="4" borderId="11" xfId="0" applyFont="1" applyFill="1" applyBorder="1" applyAlignment="1">
      <alignment horizontal="left" vertical="center"/>
    </xf>
    <xf numFmtId="0" fontId="18" fillId="0" borderId="0" xfId="0" applyFont="1" applyFill="1" applyBorder="1" applyAlignment="1">
      <alignment horizontal="left" vertical="center"/>
    </xf>
    <xf numFmtId="0" fontId="7" fillId="0" borderId="0" xfId="0" applyNumberFormat="1" applyFont="1" applyFill="1" applyBorder="1" applyAlignment="1"/>
    <xf numFmtId="0" fontId="18" fillId="2" borderId="25" xfId="0" applyFont="1" applyFill="1" applyBorder="1" applyAlignment="1">
      <alignment horizontal="left" vertical="center"/>
    </xf>
    <xf numFmtId="0" fontId="18" fillId="2" borderId="6" xfId="0" applyFont="1" applyFill="1" applyBorder="1" applyAlignment="1">
      <alignment horizontal="left" vertical="center"/>
    </xf>
    <xf numFmtId="0" fontId="18" fillId="2" borderId="24" xfId="0" applyFont="1" applyFill="1" applyBorder="1" applyAlignment="1">
      <alignment horizontal="left" vertical="center"/>
    </xf>
    <xf numFmtId="0" fontId="18" fillId="2" borderId="1" xfId="0" applyFont="1" applyFill="1" applyBorder="1" applyAlignment="1">
      <alignment horizontal="left" vertical="center"/>
    </xf>
    <xf numFmtId="0" fontId="17" fillId="4" borderId="19" xfId="0" applyFont="1" applyFill="1" applyBorder="1" applyAlignment="1">
      <alignment horizontal="left" vertical="center"/>
    </xf>
    <xf numFmtId="0" fontId="17" fillId="4" borderId="17" xfId="0" applyFont="1" applyFill="1" applyBorder="1" applyAlignment="1">
      <alignment horizontal="left" vertical="center"/>
    </xf>
    <xf numFmtId="0" fontId="15" fillId="3" borderId="23" xfId="0" applyFont="1" applyFill="1" applyBorder="1" applyAlignment="1">
      <alignment horizontal="left" vertical="center"/>
    </xf>
    <xf numFmtId="0" fontId="17" fillId="4" borderId="30" xfId="0" applyFont="1" applyFill="1" applyBorder="1" applyAlignment="1">
      <alignment horizontal="left" vertical="center"/>
    </xf>
    <xf numFmtId="0" fontId="17" fillId="4" borderId="32" xfId="0" applyFont="1" applyFill="1" applyBorder="1" applyAlignment="1">
      <alignment horizontal="left" vertical="center"/>
    </xf>
    <xf numFmtId="0" fontId="15" fillId="0" borderId="0" xfId="0" applyFont="1" applyFill="1" applyBorder="1" applyAlignment="1">
      <alignment horizontal="left" vertical="center"/>
    </xf>
    <xf numFmtId="0" fontId="17" fillId="4" borderId="8" xfId="0" applyFont="1" applyFill="1" applyBorder="1" applyAlignment="1">
      <alignment horizontal="left" vertical="center"/>
    </xf>
    <xf numFmtId="0" fontId="15" fillId="3" borderId="34" xfId="0" applyFont="1" applyFill="1" applyBorder="1" applyAlignment="1">
      <alignment horizontal="left" vertical="center"/>
    </xf>
    <xf numFmtId="0" fontId="15" fillId="3" borderId="35" xfId="0" applyFont="1" applyFill="1" applyBorder="1" applyAlignment="1">
      <alignment horizontal="left" vertical="center"/>
    </xf>
    <xf numFmtId="0" fontId="17" fillId="4" borderId="27" xfId="0" applyFont="1" applyFill="1" applyBorder="1" applyAlignment="1">
      <alignment horizontal="left" vertical="center"/>
    </xf>
    <xf numFmtId="0" fontId="17" fillId="4" borderId="22" xfId="0" applyFont="1" applyFill="1" applyBorder="1" applyAlignment="1">
      <alignment horizontal="left" vertical="center"/>
    </xf>
    <xf numFmtId="0" fontId="17" fillId="4" borderId="28" xfId="0" applyFont="1" applyFill="1" applyBorder="1" applyAlignment="1">
      <alignment horizontal="left" vertical="center"/>
    </xf>
    <xf numFmtId="0" fontId="17" fillId="0" borderId="28" xfId="0" applyFont="1" applyBorder="1" applyAlignment="1">
      <alignment horizontal="left" vertical="center"/>
    </xf>
    <xf numFmtId="0" fontId="18" fillId="2" borderId="3" xfId="0" applyFont="1" applyFill="1" applyBorder="1" applyAlignment="1">
      <alignment horizontal="left" vertical="center"/>
    </xf>
    <xf numFmtId="0" fontId="15" fillId="3" borderId="17" xfId="0" applyFont="1" applyFill="1" applyBorder="1" applyAlignment="1">
      <alignment horizontal="left" vertical="center"/>
    </xf>
    <xf numFmtId="0" fontId="15" fillId="3" borderId="8" xfId="0" applyFont="1" applyFill="1" applyBorder="1" applyAlignment="1">
      <alignment horizontal="left" vertical="center"/>
    </xf>
    <xf numFmtId="0" fontId="17" fillId="0" borderId="17" xfId="0" applyFont="1" applyFill="1" applyBorder="1" applyAlignment="1">
      <alignment horizontal="left" vertical="center"/>
    </xf>
    <xf numFmtId="0" fontId="17" fillId="0" borderId="8" xfId="0" applyFont="1" applyFill="1" applyBorder="1" applyAlignment="1">
      <alignment horizontal="left" vertical="center"/>
    </xf>
    <xf numFmtId="0" fontId="17" fillId="0" borderId="14" xfId="0" applyFont="1" applyFill="1" applyBorder="1" applyAlignment="1">
      <alignment horizontal="left" vertical="center"/>
    </xf>
    <xf numFmtId="0" fontId="17" fillId="0" borderId="9" xfId="0" applyFont="1" applyFill="1" applyBorder="1" applyAlignment="1">
      <alignment horizontal="left" vertical="center"/>
    </xf>
    <xf numFmtId="0" fontId="17" fillId="0" borderId="11" xfId="0" applyFont="1" applyFill="1" applyBorder="1" applyAlignment="1">
      <alignment horizontal="left" vertical="center"/>
    </xf>
    <xf numFmtId="0" fontId="17" fillId="0" borderId="29" xfId="0" applyFont="1" applyFill="1" applyBorder="1" applyAlignment="1">
      <alignment horizontal="left" vertical="center"/>
    </xf>
    <xf numFmtId="0" fontId="17" fillId="0" borderId="34" xfId="0" applyFont="1" applyFill="1" applyBorder="1" applyAlignment="1">
      <alignment horizontal="left" vertical="center"/>
    </xf>
    <xf numFmtId="0" fontId="17" fillId="0" borderId="35" xfId="0" applyFont="1" applyFill="1" applyBorder="1" applyAlignment="1">
      <alignment horizontal="left" vertical="center"/>
    </xf>
    <xf numFmtId="0" fontId="17" fillId="0" borderId="19" xfId="0" applyFont="1" applyFill="1" applyBorder="1" applyAlignment="1">
      <alignment horizontal="left" vertical="center"/>
    </xf>
    <xf numFmtId="0" fontId="15" fillId="3" borderId="11" xfId="0" applyFont="1" applyFill="1" applyBorder="1" applyAlignment="1">
      <alignment horizontal="left" vertical="center"/>
    </xf>
    <xf numFmtId="0" fontId="7" fillId="0" borderId="0" xfId="0" applyFont="1" applyFill="1" applyBorder="1" applyAlignment="1">
      <alignment vertical="center"/>
    </xf>
    <xf numFmtId="0" fontId="15" fillId="3" borderId="10" xfId="0" applyFont="1" applyFill="1" applyBorder="1" applyAlignment="1">
      <alignment horizontal="left" vertical="center"/>
    </xf>
    <xf numFmtId="0" fontId="17" fillId="5" borderId="8" xfId="0" applyFont="1" applyFill="1" applyBorder="1" applyAlignment="1">
      <alignment horizontal="left" vertical="center"/>
    </xf>
    <xf numFmtId="0" fontId="15" fillId="3" borderId="26" xfId="0" applyFont="1" applyFill="1" applyBorder="1" applyAlignment="1">
      <alignment horizontal="left" vertical="center"/>
    </xf>
    <xf numFmtId="14" fontId="15" fillId="0" borderId="0" xfId="0" applyNumberFormat="1" applyFont="1" applyFill="1" applyBorder="1" applyAlignment="1">
      <alignment horizontal="left" vertical="center"/>
    </xf>
    <xf numFmtId="0" fontId="17" fillId="0" borderId="0" xfId="0" applyFont="1" applyFill="1" applyBorder="1" applyAlignment="1">
      <alignment horizontal="left" vertical="center"/>
    </xf>
    <xf numFmtId="0" fontId="17" fillId="0" borderId="8" xfId="0" applyFont="1" applyBorder="1"/>
    <xf numFmtId="0" fontId="18" fillId="2" borderId="2" xfId="0" applyFont="1" applyFill="1" applyBorder="1" applyAlignment="1">
      <alignment horizontal="left" vertical="center"/>
    </xf>
    <xf numFmtId="0" fontId="17" fillId="0" borderId="8" xfId="0" applyFont="1" applyBorder="1" applyAlignment="1">
      <alignment horizontal="left" wrapText="1"/>
    </xf>
    <xf numFmtId="0" fontId="17" fillId="0" borderId="10" xfId="0" applyFont="1" applyBorder="1" applyAlignment="1">
      <alignment horizontal="left" wrapText="1"/>
    </xf>
    <xf numFmtId="0" fontId="17" fillId="0" borderId="8" xfId="0" applyFont="1" applyBorder="1" applyAlignment="1">
      <alignment horizontal="center"/>
    </xf>
    <xf numFmtId="0" fontId="7" fillId="0" borderId="0" xfId="0" applyFont="1" applyFill="1" applyBorder="1" applyAlignment="1">
      <alignment horizontal="left"/>
    </xf>
    <xf numFmtId="0" fontId="18" fillId="2" borderId="24" xfId="0" applyFont="1" applyFill="1" applyBorder="1" applyAlignment="1">
      <alignment horizontal="left" vertical="top"/>
    </xf>
    <xf numFmtId="0" fontId="18" fillId="2" borderId="1" xfId="0" applyFont="1" applyFill="1" applyBorder="1" applyAlignment="1">
      <alignment horizontal="left" vertical="top"/>
    </xf>
    <xf numFmtId="0" fontId="18" fillId="2" borderId="33" xfId="0" applyFont="1" applyFill="1" applyBorder="1" applyAlignment="1">
      <alignment horizontal="left" vertical="center"/>
    </xf>
    <xf numFmtId="0" fontId="17" fillId="0" borderId="14" xfId="0" applyFont="1" applyFill="1" applyBorder="1" applyAlignment="1">
      <alignment vertical="center"/>
    </xf>
    <xf numFmtId="0" fontId="17" fillId="0" borderId="17" xfId="0" applyFont="1" applyFill="1" applyBorder="1" applyAlignment="1">
      <alignment vertical="center"/>
    </xf>
  </cellXfs>
  <cellStyles count="3">
    <cellStyle name="Prozent" xfId="1" builtinId="5"/>
    <cellStyle name="Standard" xfId="0" builtinId="0"/>
    <cellStyle name="Standard 2" xfId="2"/>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6D4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10582</xdr:colOff>
      <xdr:row>0</xdr:row>
      <xdr:rowOff>105834</xdr:rowOff>
    </xdr:from>
    <xdr:to>
      <xdr:col>2</xdr:col>
      <xdr:colOff>1788582</xdr:colOff>
      <xdr:row>1</xdr:row>
      <xdr:rowOff>172603</xdr:rowOff>
    </xdr:to>
    <xdr:pic>
      <xdr:nvPicPr>
        <xdr:cNvPr id="2" name="Grafik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15999" y="105834"/>
          <a:ext cx="1778000" cy="39485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709083</xdr:colOff>
      <xdr:row>0</xdr:row>
      <xdr:rowOff>105834</xdr:rowOff>
    </xdr:from>
    <xdr:to>
      <xdr:col>3</xdr:col>
      <xdr:colOff>188383</xdr:colOff>
      <xdr:row>1</xdr:row>
      <xdr:rowOff>172603</xdr:rowOff>
    </xdr:to>
    <xdr:pic>
      <xdr:nvPicPr>
        <xdr:cNvPr id="3" name="Grafik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00" y="105834"/>
          <a:ext cx="1778000" cy="39485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0</xdr:colOff>
      <xdr:row>0</xdr:row>
      <xdr:rowOff>116416</xdr:rowOff>
    </xdr:from>
    <xdr:to>
      <xdr:col>4</xdr:col>
      <xdr:colOff>211667</xdr:colOff>
      <xdr:row>1</xdr:row>
      <xdr:rowOff>183185</xdr:rowOff>
    </xdr:to>
    <xdr:pic>
      <xdr:nvPicPr>
        <xdr:cNvPr id="3" name="Grafik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63083" y="116416"/>
          <a:ext cx="1778000" cy="394852"/>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0</xdr:colOff>
      <xdr:row>0</xdr:row>
      <xdr:rowOff>95250</xdr:rowOff>
    </xdr:from>
    <xdr:to>
      <xdr:col>3</xdr:col>
      <xdr:colOff>201084</xdr:colOff>
      <xdr:row>1</xdr:row>
      <xdr:rowOff>172602</xdr:rowOff>
    </xdr:to>
    <xdr:pic>
      <xdr:nvPicPr>
        <xdr:cNvPr id="3" name="Grafik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63083" y="95250"/>
          <a:ext cx="1778000" cy="394852"/>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687916</xdr:colOff>
      <xdr:row>0</xdr:row>
      <xdr:rowOff>95250</xdr:rowOff>
    </xdr:from>
    <xdr:to>
      <xdr:col>3</xdr:col>
      <xdr:colOff>259291</xdr:colOff>
      <xdr:row>1</xdr:row>
      <xdr:rowOff>162019</xdr:rowOff>
    </xdr:to>
    <xdr:pic>
      <xdr:nvPicPr>
        <xdr:cNvPr id="3" name="Grafik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31333" y="95250"/>
          <a:ext cx="1778000" cy="394852"/>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698500</xdr:colOff>
      <xdr:row>0</xdr:row>
      <xdr:rowOff>137583</xdr:rowOff>
    </xdr:from>
    <xdr:to>
      <xdr:col>4</xdr:col>
      <xdr:colOff>84667</xdr:colOff>
      <xdr:row>1</xdr:row>
      <xdr:rowOff>204352</xdr:rowOff>
    </xdr:to>
    <xdr:pic>
      <xdr:nvPicPr>
        <xdr:cNvPr id="3" name="Grafik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41917" y="137583"/>
          <a:ext cx="1778000" cy="394852"/>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0</xdr:colOff>
      <xdr:row>0</xdr:row>
      <xdr:rowOff>116417</xdr:rowOff>
    </xdr:from>
    <xdr:to>
      <xdr:col>3</xdr:col>
      <xdr:colOff>264583</xdr:colOff>
      <xdr:row>1</xdr:row>
      <xdr:rowOff>183186</xdr:rowOff>
    </xdr:to>
    <xdr:pic>
      <xdr:nvPicPr>
        <xdr:cNvPr id="3" name="Grafik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63083" y="116417"/>
          <a:ext cx="1778000" cy="394852"/>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243416</xdr:colOff>
      <xdr:row>0</xdr:row>
      <xdr:rowOff>105833</xdr:rowOff>
    </xdr:from>
    <xdr:to>
      <xdr:col>4</xdr:col>
      <xdr:colOff>190499</xdr:colOff>
      <xdr:row>1</xdr:row>
      <xdr:rowOff>172602</xdr:rowOff>
    </xdr:to>
    <xdr:pic>
      <xdr:nvPicPr>
        <xdr:cNvPr id="2" name="Grafik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05416" y="105833"/>
          <a:ext cx="1778000" cy="394852"/>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6D41"/>
  </sheetPr>
  <dimension ref="B1:D19"/>
  <sheetViews>
    <sheetView showGridLines="0" tabSelected="1" zoomScaleNormal="100" workbookViewId="0">
      <selection activeCell="J9" sqref="J9"/>
    </sheetView>
  </sheetViews>
  <sheetFormatPr baseColWidth="10" defaultRowHeight="12.75"/>
  <cols>
    <col min="1" max="1" width="3.7109375" customWidth="1"/>
    <col min="3" max="3" width="103.42578125" customWidth="1"/>
  </cols>
  <sheetData>
    <row r="1" spans="2:4" ht="26.1" customHeight="1"/>
    <row r="2" spans="2:4" ht="26.1" customHeight="1"/>
    <row r="3" spans="2:4" ht="24">
      <c r="B3" s="7"/>
      <c r="C3" s="8" t="s">
        <v>224</v>
      </c>
      <c r="D3" s="1"/>
    </row>
    <row r="4" spans="2:4" ht="24" customHeight="1">
      <c r="B4" s="7"/>
      <c r="C4" s="7"/>
      <c r="D4" s="1"/>
    </row>
    <row r="5" spans="2:4" s="3" customFormat="1" ht="75" customHeight="1">
      <c r="B5" s="6"/>
      <c r="C5" s="45" t="s">
        <v>222</v>
      </c>
      <c r="D5" s="2"/>
    </row>
    <row r="6" spans="2:4" ht="14.25">
      <c r="B6" s="7"/>
      <c r="C6" s="46"/>
      <c r="D6" s="1"/>
    </row>
    <row r="7" spans="2:4" s="3" customFormat="1" ht="44.25">
      <c r="B7" s="6"/>
      <c r="C7" s="45" t="s">
        <v>211</v>
      </c>
      <c r="D7" s="2"/>
    </row>
    <row r="8" spans="2:4" ht="14.25">
      <c r="B8" s="7"/>
      <c r="C8" s="46"/>
    </row>
    <row r="9" spans="2:4" s="4" customFormat="1" ht="44.25">
      <c r="B9" s="9"/>
      <c r="C9" s="45" t="s">
        <v>212</v>
      </c>
    </row>
    <row r="10" spans="2:4" ht="14.25">
      <c r="B10" s="7"/>
      <c r="C10" s="46"/>
    </row>
    <row r="11" spans="2:4" s="4" customFormat="1" ht="58.5">
      <c r="B11" s="9"/>
      <c r="C11" s="45" t="s">
        <v>213</v>
      </c>
    </row>
    <row r="12" spans="2:4" ht="14.25">
      <c r="B12" s="7"/>
      <c r="C12" s="46"/>
    </row>
    <row r="13" spans="2:4" ht="58.5">
      <c r="B13" s="7"/>
      <c r="C13" s="45" t="s">
        <v>214</v>
      </c>
    </row>
    <row r="14" spans="2:4" ht="14.25">
      <c r="B14" s="7"/>
      <c r="C14" s="46"/>
    </row>
    <row r="15" spans="2:4" ht="58.5">
      <c r="B15" s="7"/>
      <c r="C15" s="45" t="s">
        <v>215</v>
      </c>
    </row>
    <row r="16" spans="2:4" ht="14.25">
      <c r="B16" s="7"/>
      <c r="C16" s="47"/>
    </row>
    <row r="17" spans="2:3" s="4" customFormat="1" ht="101.25">
      <c r="B17" s="9"/>
      <c r="C17" s="45" t="s">
        <v>216</v>
      </c>
    </row>
    <row r="18" spans="2:3" ht="14.25">
      <c r="B18" s="7"/>
      <c r="C18" s="47"/>
    </row>
    <row r="19" spans="2:3" s="4" customFormat="1" ht="58.5">
      <c r="B19" s="9"/>
      <c r="C19" s="45" t="s">
        <v>223</v>
      </c>
    </row>
  </sheetData>
  <phoneticPr fontId="1" type="noConversion"/>
  <pageMargins left="0.78740157480314965" right="0.39370078740157483" top="0.39370078740157483" bottom="0.78740157480314965" header="0.51181102362204722" footer="0.39370078740157483"/>
  <pageSetup paperSize="9" orientation="portrait" r:id="rId1"/>
  <headerFooter alignWithMargins="0">
    <oddFooter>&amp;C&amp;8Copyright © 2012 St.Galler Kantonalbank          &amp;D</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6D41"/>
  </sheetPr>
  <dimension ref="B1:I54"/>
  <sheetViews>
    <sheetView showGridLines="0" zoomScaleNormal="100" zoomScaleSheetLayoutView="100" workbookViewId="0"/>
  </sheetViews>
  <sheetFormatPr baseColWidth="10" defaultRowHeight="13.5"/>
  <cols>
    <col min="1" max="1" width="3.7109375" style="5" customWidth="1"/>
    <col min="2" max="2" width="5.140625" style="5" bestFit="1" customWidth="1"/>
    <col min="3" max="3" width="24" style="5" customWidth="1"/>
    <col min="4" max="4" width="47.28515625" style="5" customWidth="1"/>
    <col min="5" max="5" width="20.7109375" style="11" customWidth="1"/>
    <col min="6" max="9" width="18.7109375" style="11" customWidth="1"/>
    <col min="10" max="16384" width="11.42578125" style="5"/>
  </cols>
  <sheetData>
    <row r="1" spans="2:9" ht="26.1" customHeight="1">
      <c r="E1" s="5"/>
      <c r="F1" s="5"/>
      <c r="G1" s="5"/>
      <c r="H1" s="5"/>
      <c r="I1" s="5"/>
    </row>
    <row r="2" spans="2:9" ht="26.1" customHeight="1">
      <c r="E2" s="5"/>
      <c r="F2" s="5"/>
      <c r="G2" s="5"/>
      <c r="H2" s="5"/>
      <c r="I2" s="5"/>
    </row>
    <row r="3" spans="2:9" ht="24">
      <c r="C3" s="179" t="s">
        <v>97</v>
      </c>
      <c r="D3" s="179"/>
      <c r="E3" s="179"/>
      <c r="F3" s="179"/>
      <c r="G3" s="179"/>
      <c r="H3" s="179"/>
      <c r="I3" s="5"/>
    </row>
    <row r="5" spans="2:9" ht="15" customHeight="1">
      <c r="C5" s="48" t="s">
        <v>76</v>
      </c>
      <c r="D5" s="49" t="s">
        <v>221</v>
      </c>
      <c r="E5" s="50"/>
      <c r="F5" s="50"/>
      <c r="G5" s="50"/>
      <c r="H5" s="50"/>
      <c r="I5" s="50"/>
    </row>
    <row r="6" spans="2:9" ht="15" customHeight="1">
      <c r="C6" s="51" t="s">
        <v>77</v>
      </c>
      <c r="D6" s="52">
        <v>45292</v>
      </c>
      <c r="E6" s="50"/>
      <c r="F6" s="53"/>
      <c r="G6" s="50"/>
      <c r="H6" s="50"/>
      <c r="I6" s="50"/>
    </row>
    <row r="7" spans="2:9" ht="15" customHeight="1">
      <c r="C7" s="54"/>
      <c r="D7" s="54"/>
      <c r="E7" s="50"/>
      <c r="F7" s="50"/>
      <c r="G7" s="50"/>
      <c r="H7" s="50"/>
      <c r="I7" s="50"/>
    </row>
    <row r="8" spans="2:9" s="16" customFormat="1" ht="15" customHeight="1">
      <c r="C8" s="182" t="s">
        <v>95</v>
      </c>
      <c r="D8" s="183"/>
      <c r="E8" s="55" t="s">
        <v>79</v>
      </c>
      <c r="F8" s="56" t="s">
        <v>81</v>
      </c>
      <c r="G8" s="56" t="s">
        <v>82</v>
      </c>
      <c r="H8" s="56" t="s">
        <v>83</v>
      </c>
      <c r="I8" s="56" t="s">
        <v>103</v>
      </c>
    </row>
    <row r="9" spans="2:9" s="17" customFormat="1" ht="15" customHeight="1">
      <c r="C9" s="186" t="s">
        <v>78</v>
      </c>
      <c r="D9" s="186"/>
      <c r="E9" s="186"/>
      <c r="F9" s="186"/>
      <c r="G9" s="186"/>
      <c r="H9" s="186"/>
      <c r="I9" s="186"/>
    </row>
    <row r="10" spans="2:9" s="44" customFormat="1" ht="15" customHeight="1">
      <c r="C10" s="184" t="s">
        <v>132</v>
      </c>
      <c r="D10" s="185"/>
      <c r="E10" s="57"/>
      <c r="F10" s="57"/>
      <c r="G10" s="57"/>
      <c r="H10" s="57"/>
      <c r="I10" s="57"/>
    </row>
    <row r="11" spans="2:9" s="44" customFormat="1" ht="15" customHeight="1">
      <c r="C11" s="184" t="s">
        <v>133</v>
      </c>
      <c r="D11" s="185"/>
      <c r="E11" s="58"/>
      <c r="F11" s="58"/>
      <c r="G11" s="58"/>
      <c r="H11" s="58"/>
      <c r="I11" s="58"/>
    </row>
    <row r="12" spans="2:9" s="44" customFormat="1" ht="15" customHeight="1">
      <c r="C12" s="156" t="s">
        <v>218</v>
      </c>
      <c r="D12" s="157"/>
      <c r="E12" s="58"/>
      <c r="F12" s="58"/>
      <c r="G12" s="58"/>
      <c r="H12" s="58"/>
      <c r="I12" s="58"/>
    </row>
    <row r="13" spans="2:9" s="44" customFormat="1" ht="15" customHeight="1">
      <c r="C13" s="184" t="s">
        <v>207</v>
      </c>
      <c r="D13" s="185"/>
      <c r="E13" s="58"/>
      <c r="F13" s="58"/>
      <c r="G13" s="58"/>
      <c r="H13" s="58"/>
      <c r="I13" s="58"/>
    </row>
    <row r="14" spans="2:9" s="44" customFormat="1" ht="15" customHeight="1">
      <c r="C14" s="59" t="s">
        <v>208</v>
      </c>
      <c r="D14" s="60"/>
      <c r="E14" s="58"/>
      <c r="F14" s="58"/>
      <c r="G14" s="58"/>
      <c r="H14" s="58"/>
      <c r="I14" s="58"/>
    </row>
    <row r="15" spans="2:9" s="44" customFormat="1" ht="15" customHeight="1">
      <c r="C15" s="174" t="s">
        <v>84</v>
      </c>
      <c r="D15" s="174"/>
      <c r="E15" s="61"/>
      <c r="F15" s="61"/>
      <c r="G15" s="61"/>
      <c r="H15" s="61"/>
      <c r="I15" s="61"/>
    </row>
    <row r="16" spans="2:9" s="16" customFormat="1" ht="15" customHeight="1">
      <c r="B16" s="17"/>
      <c r="C16" s="175" t="s">
        <v>85</v>
      </c>
      <c r="D16" s="175"/>
      <c r="E16" s="62">
        <f t="shared" ref="E16" si="0">SUM(E10:E15)</f>
        <v>0</v>
      </c>
      <c r="F16" s="62">
        <f>SUM(F10:F15)</f>
        <v>0</v>
      </c>
      <c r="G16" s="62">
        <f>SUM(G10:G15)</f>
        <v>0</v>
      </c>
      <c r="H16" s="62">
        <f>SUM(H10:H15)</f>
        <v>0</v>
      </c>
      <c r="I16" s="62">
        <f>SUM(I10:I15)</f>
        <v>0</v>
      </c>
    </row>
    <row r="17" spans="2:9" s="19" customFormat="1" ht="15" customHeight="1">
      <c r="C17" s="189"/>
      <c r="D17" s="189"/>
      <c r="E17" s="63"/>
      <c r="F17" s="63"/>
      <c r="G17" s="63"/>
      <c r="H17" s="63"/>
      <c r="I17" s="63"/>
    </row>
    <row r="18" spans="2:9" s="17" customFormat="1" ht="15" customHeight="1">
      <c r="C18" s="175" t="s">
        <v>86</v>
      </c>
      <c r="D18" s="175"/>
      <c r="E18" s="175"/>
      <c r="F18" s="175"/>
      <c r="G18" s="175"/>
      <c r="H18" s="175"/>
      <c r="I18" s="175"/>
    </row>
    <row r="19" spans="2:9" s="44" customFormat="1" ht="15" customHeight="1">
      <c r="C19" s="177" t="s">
        <v>201</v>
      </c>
      <c r="D19" s="177"/>
      <c r="E19" s="64"/>
      <c r="F19" s="64"/>
      <c r="G19" s="64"/>
      <c r="H19" s="64"/>
      <c r="I19" s="64"/>
    </row>
    <row r="20" spans="2:9" s="44" customFormat="1" ht="15" customHeight="1">
      <c r="C20" s="177" t="s">
        <v>202</v>
      </c>
      <c r="D20" s="177"/>
      <c r="E20" s="64"/>
      <c r="F20" s="64"/>
      <c r="G20" s="64"/>
      <c r="H20" s="64"/>
      <c r="I20" s="64"/>
    </row>
    <row r="21" spans="2:9" s="44" customFormat="1" ht="15" customHeight="1">
      <c r="C21" s="193" t="s">
        <v>203</v>
      </c>
      <c r="D21" s="194"/>
      <c r="E21" s="65"/>
      <c r="F21" s="65"/>
      <c r="G21" s="65"/>
      <c r="H21" s="65"/>
      <c r="I21" s="65"/>
    </row>
    <row r="22" spans="2:9" s="44" customFormat="1" ht="15" customHeight="1">
      <c r="C22" s="187" t="s">
        <v>204</v>
      </c>
      <c r="D22" s="188"/>
      <c r="E22" s="66"/>
      <c r="F22" s="67"/>
      <c r="G22" s="67"/>
      <c r="H22" s="67"/>
      <c r="I22" s="170"/>
    </row>
    <row r="23" spans="2:9" s="44" customFormat="1" ht="15" customHeight="1">
      <c r="C23" s="177" t="s">
        <v>205</v>
      </c>
      <c r="D23" s="177"/>
      <c r="E23" s="64"/>
      <c r="F23" s="64"/>
      <c r="G23" s="64"/>
      <c r="H23" s="64"/>
      <c r="I23" s="64"/>
    </row>
    <row r="24" spans="2:9" s="44" customFormat="1" ht="15" customHeight="1">
      <c r="C24" s="190" t="s">
        <v>206</v>
      </c>
      <c r="D24" s="190"/>
      <c r="E24" s="68"/>
      <c r="F24" s="68"/>
      <c r="G24" s="68"/>
      <c r="H24" s="68"/>
      <c r="I24" s="68"/>
    </row>
    <row r="25" spans="2:9" s="44" customFormat="1" ht="15" customHeight="1">
      <c r="C25" s="174" t="s">
        <v>87</v>
      </c>
      <c r="D25" s="174"/>
      <c r="E25" s="61"/>
      <c r="F25" s="61"/>
      <c r="G25" s="61"/>
      <c r="H25" s="61"/>
      <c r="I25" s="61"/>
    </row>
    <row r="26" spans="2:9" s="16" customFormat="1" ht="15" customHeight="1">
      <c r="B26" s="17"/>
      <c r="C26" s="175" t="s">
        <v>88</v>
      </c>
      <c r="D26" s="175"/>
      <c r="E26" s="62">
        <f>SUM(E19:E25)</f>
        <v>0</v>
      </c>
      <c r="F26" s="62">
        <f t="shared" ref="F26:I26" si="1">SUM(F19:F25)</f>
        <v>0</v>
      </c>
      <c r="G26" s="62">
        <f t="shared" si="1"/>
        <v>0</v>
      </c>
      <c r="H26" s="62">
        <f t="shared" si="1"/>
        <v>0</v>
      </c>
      <c r="I26" s="62">
        <f t="shared" si="1"/>
        <v>0</v>
      </c>
    </row>
    <row r="27" spans="2:9" s="20" customFormat="1" ht="15" customHeight="1" thickBot="1">
      <c r="B27" s="19"/>
      <c r="C27" s="171" t="s">
        <v>89</v>
      </c>
      <c r="D27" s="172"/>
      <c r="E27" s="69">
        <f t="shared" ref="E27:I27" si="2">E16+E26</f>
        <v>0</v>
      </c>
      <c r="F27" s="69">
        <f t="shared" si="2"/>
        <v>0</v>
      </c>
      <c r="G27" s="69">
        <f t="shared" si="2"/>
        <v>0</v>
      </c>
      <c r="H27" s="69">
        <f t="shared" si="2"/>
        <v>0</v>
      </c>
      <c r="I27" s="69">
        <f t="shared" si="2"/>
        <v>0</v>
      </c>
    </row>
    <row r="28" spans="2:9" s="20" customFormat="1" ht="15" customHeight="1">
      <c r="C28" s="70"/>
      <c r="D28" s="70"/>
      <c r="E28" s="71"/>
      <c r="F28" s="72"/>
      <c r="G28" s="72"/>
      <c r="H28" s="72"/>
      <c r="I28" s="72"/>
    </row>
    <row r="29" spans="2:9" s="20" customFormat="1" ht="15" customHeight="1">
      <c r="C29" s="180" t="s">
        <v>96</v>
      </c>
      <c r="D29" s="181"/>
      <c r="E29" s="73" t="str">
        <f t="shared" ref="E29:I29" si="3">E8</f>
        <v>Eröffnungsbilanz</v>
      </c>
      <c r="F29" s="74" t="str">
        <f t="shared" si="3"/>
        <v>Planjahr 1</v>
      </c>
      <c r="G29" s="74" t="str">
        <f t="shared" si="3"/>
        <v>Planjahr 2</v>
      </c>
      <c r="H29" s="74" t="str">
        <f t="shared" si="3"/>
        <v>Planjahr 3</v>
      </c>
      <c r="I29" s="74" t="str">
        <f t="shared" si="3"/>
        <v>Planjahr 4</v>
      </c>
    </row>
    <row r="30" spans="2:9" s="17" customFormat="1" ht="15" customHeight="1">
      <c r="C30" s="175" t="s">
        <v>90</v>
      </c>
      <c r="D30" s="175"/>
      <c r="E30" s="175"/>
      <c r="F30" s="175"/>
      <c r="G30" s="175"/>
      <c r="H30" s="175"/>
      <c r="I30" s="175"/>
    </row>
    <row r="31" spans="2:9" s="44" customFormat="1" ht="15" customHeight="1">
      <c r="C31" s="177" t="s">
        <v>134</v>
      </c>
      <c r="D31" s="177"/>
      <c r="E31" s="57"/>
      <c r="F31" s="57"/>
      <c r="G31" s="57"/>
      <c r="H31" s="57"/>
      <c r="I31" s="57"/>
    </row>
    <row r="32" spans="2:9" s="18" customFormat="1" ht="15" customHeight="1">
      <c r="C32" s="173" t="s">
        <v>199</v>
      </c>
      <c r="D32" s="173"/>
      <c r="E32" s="75"/>
      <c r="F32" s="75"/>
      <c r="G32" s="75"/>
      <c r="H32" s="75"/>
      <c r="I32" s="76"/>
    </row>
    <row r="33" spans="2:9" s="18" customFormat="1" ht="15" customHeight="1">
      <c r="C33" s="173" t="s">
        <v>135</v>
      </c>
      <c r="D33" s="173"/>
      <c r="E33" s="75"/>
      <c r="F33" s="75"/>
      <c r="G33" s="75"/>
      <c r="H33" s="75"/>
      <c r="I33" s="76"/>
    </row>
    <row r="34" spans="2:9" s="18" customFormat="1" ht="15" customHeight="1">
      <c r="C34" s="173" t="s">
        <v>136</v>
      </c>
      <c r="D34" s="173"/>
      <c r="E34" s="75"/>
      <c r="F34" s="75"/>
      <c r="G34" s="75"/>
      <c r="H34" s="75"/>
      <c r="I34" s="76"/>
    </row>
    <row r="35" spans="2:9" s="18" customFormat="1" ht="15" customHeight="1">
      <c r="C35" s="196" t="s">
        <v>137</v>
      </c>
      <c r="D35" s="196"/>
      <c r="E35" s="77"/>
      <c r="F35" s="77"/>
      <c r="G35" s="77"/>
      <c r="H35" s="77"/>
      <c r="I35" s="78"/>
    </row>
    <row r="36" spans="2:9" s="16" customFormat="1" ht="15" customHeight="1">
      <c r="B36" s="17"/>
      <c r="C36" s="175" t="s">
        <v>91</v>
      </c>
      <c r="D36" s="175"/>
      <c r="E36" s="62">
        <f>SUM(E31:E35)</f>
        <v>0</v>
      </c>
      <c r="F36" s="62">
        <f t="shared" ref="F36:I36" si="4">SUM(F31:F35)</f>
        <v>0</v>
      </c>
      <c r="G36" s="62">
        <f t="shared" si="4"/>
        <v>0</v>
      </c>
      <c r="H36" s="62">
        <f t="shared" si="4"/>
        <v>0</v>
      </c>
      <c r="I36" s="62">
        <f t="shared" si="4"/>
        <v>0</v>
      </c>
    </row>
    <row r="37" spans="2:9" s="19" customFormat="1" ht="15" customHeight="1">
      <c r="C37" s="178"/>
      <c r="D37" s="178"/>
      <c r="E37" s="70"/>
      <c r="F37" s="70"/>
      <c r="G37" s="70"/>
      <c r="H37" s="70"/>
      <c r="I37" s="70"/>
    </row>
    <row r="38" spans="2:9" s="17" customFormat="1" ht="15" customHeight="1">
      <c r="C38" s="175" t="s">
        <v>92</v>
      </c>
      <c r="D38" s="175"/>
      <c r="E38" s="175"/>
      <c r="F38" s="175"/>
      <c r="G38" s="175"/>
      <c r="H38" s="175"/>
      <c r="I38" s="175"/>
    </row>
    <row r="39" spans="2:9" s="18" customFormat="1" ht="15" customHeight="1">
      <c r="C39" s="177" t="s">
        <v>168</v>
      </c>
      <c r="D39" s="177"/>
      <c r="E39" s="57"/>
      <c r="F39" s="57"/>
      <c r="G39" s="57"/>
      <c r="H39" s="57"/>
      <c r="I39" s="57"/>
    </row>
    <row r="40" spans="2:9" s="18" customFormat="1" ht="15" customHeight="1">
      <c r="C40" s="177" t="s">
        <v>138</v>
      </c>
      <c r="D40" s="177"/>
      <c r="E40" s="57"/>
      <c r="F40" s="57"/>
      <c r="G40" s="57"/>
      <c r="H40" s="57"/>
      <c r="I40" s="57"/>
    </row>
    <row r="41" spans="2:9" s="18" customFormat="1" ht="15" customHeight="1">
      <c r="C41" s="195" t="s">
        <v>139</v>
      </c>
      <c r="D41" s="195"/>
      <c r="E41" s="79"/>
      <c r="F41" s="79"/>
      <c r="G41" s="79"/>
      <c r="H41" s="79"/>
      <c r="I41" s="79"/>
    </row>
    <row r="42" spans="2:9" s="16" customFormat="1" ht="15" customHeight="1">
      <c r="B42" s="17"/>
      <c r="C42" s="175" t="s">
        <v>93</v>
      </c>
      <c r="D42" s="175"/>
      <c r="E42" s="62">
        <f>SUM(E39:E41)</f>
        <v>0</v>
      </c>
      <c r="F42" s="62">
        <f t="shared" ref="F42:I42" si="5">SUM(F39:F41)</f>
        <v>0</v>
      </c>
      <c r="G42" s="62">
        <f t="shared" si="5"/>
        <v>0</v>
      </c>
      <c r="H42" s="62">
        <f t="shared" si="5"/>
        <v>0</v>
      </c>
      <c r="I42" s="62">
        <f t="shared" si="5"/>
        <v>0</v>
      </c>
    </row>
    <row r="43" spans="2:9" s="16" customFormat="1" ht="15" customHeight="1">
      <c r="B43" s="17"/>
      <c r="C43" s="191" t="s">
        <v>184</v>
      </c>
      <c r="D43" s="192"/>
      <c r="E43" s="62">
        <f>SUM(E42+E36)</f>
        <v>0</v>
      </c>
      <c r="F43" s="62">
        <f t="shared" ref="F43:I43" si="6">SUM(F42+F36)</f>
        <v>0</v>
      </c>
      <c r="G43" s="62">
        <f t="shared" si="6"/>
        <v>0</v>
      </c>
      <c r="H43" s="62">
        <f t="shared" si="6"/>
        <v>0</v>
      </c>
      <c r="I43" s="62">
        <f t="shared" si="6"/>
        <v>0</v>
      </c>
    </row>
    <row r="44" spans="2:9" s="19" customFormat="1" ht="15" customHeight="1">
      <c r="C44" s="178"/>
      <c r="D44" s="178"/>
      <c r="E44" s="70"/>
      <c r="F44" s="70"/>
      <c r="G44" s="70"/>
      <c r="H44" s="70"/>
      <c r="I44" s="70"/>
    </row>
    <row r="45" spans="2:9" s="17" customFormat="1" ht="15" customHeight="1">
      <c r="C45" s="175" t="s">
        <v>94</v>
      </c>
      <c r="D45" s="175"/>
      <c r="E45" s="175"/>
      <c r="F45" s="175"/>
      <c r="G45" s="175"/>
      <c r="H45" s="175"/>
      <c r="I45" s="175"/>
    </row>
    <row r="46" spans="2:9" s="18" customFormat="1" ht="15" customHeight="1">
      <c r="C46" s="173" t="s">
        <v>200</v>
      </c>
      <c r="D46" s="173"/>
      <c r="E46" s="75"/>
      <c r="F46" s="75"/>
      <c r="G46" s="75"/>
      <c r="H46" s="166"/>
      <c r="I46" s="167"/>
    </row>
    <row r="47" spans="2:9" s="18" customFormat="1" ht="15" customHeight="1">
      <c r="C47" s="173" t="s">
        <v>140</v>
      </c>
      <c r="D47" s="173"/>
      <c r="E47" s="75"/>
      <c r="F47" s="75"/>
      <c r="G47" s="75"/>
      <c r="H47" s="166"/>
      <c r="I47" s="168"/>
    </row>
    <row r="48" spans="2:9" s="18" customFormat="1" ht="15" customHeight="1">
      <c r="C48" s="173" t="s">
        <v>141</v>
      </c>
      <c r="D48" s="173"/>
      <c r="E48" s="75"/>
      <c r="F48" s="75"/>
      <c r="G48" s="75"/>
      <c r="H48" s="166"/>
      <c r="I48" s="168"/>
    </row>
    <row r="49" spans="2:9" s="18" customFormat="1" ht="15" customHeight="1">
      <c r="C49" s="173" t="s">
        <v>142</v>
      </c>
      <c r="D49" s="173"/>
      <c r="E49" s="75"/>
      <c r="F49" s="75"/>
      <c r="G49" s="75"/>
      <c r="H49" s="166"/>
      <c r="I49" s="168"/>
    </row>
    <row r="50" spans="2:9" s="18" customFormat="1" ht="15" customHeight="1">
      <c r="C50" s="176" t="s">
        <v>143</v>
      </c>
      <c r="D50" s="176"/>
      <c r="E50" s="80"/>
      <c r="F50" s="80"/>
      <c r="G50" s="80"/>
      <c r="H50" s="81"/>
      <c r="I50" s="169"/>
    </row>
    <row r="51" spans="2:9" s="16" customFormat="1" ht="15" customHeight="1">
      <c r="B51" s="17"/>
      <c r="C51" s="175" t="s">
        <v>49</v>
      </c>
      <c r="D51" s="175"/>
      <c r="E51" s="62">
        <f>SUM(E46:E50)</f>
        <v>0</v>
      </c>
      <c r="F51" s="62">
        <f t="shared" ref="F51:I51" si="7">SUM(F46:F50)</f>
        <v>0</v>
      </c>
      <c r="G51" s="62">
        <f t="shared" si="7"/>
        <v>0</v>
      </c>
      <c r="H51" s="62">
        <f t="shared" si="7"/>
        <v>0</v>
      </c>
      <c r="I51" s="62">
        <f t="shared" si="7"/>
        <v>0</v>
      </c>
    </row>
    <row r="52" spans="2:9" s="20" customFormat="1" ht="15" customHeight="1" thickBot="1">
      <c r="B52" s="19"/>
      <c r="C52" s="171" t="s">
        <v>50</v>
      </c>
      <c r="D52" s="172"/>
      <c r="E52" s="69">
        <f>SUM(E43+E51)</f>
        <v>0</v>
      </c>
      <c r="F52" s="69">
        <f t="shared" ref="F52:I52" si="8">SUM(F43+F51)</f>
        <v>0</v>
      </c>
      <c r="G52" s="69">
        <f t="shared" si="8"/>
        <v>0</v>
      </c>
      <c r="H52" s="69">
        <f t="shared" si="8"/>
        <v>0</v>
      </c>
      <c r="I52" s="69">
        <f t="shared" si="8"/>
        <v>0</v>
      </c>
    </row>
    <row r="54" spans="2:9">
      <c r="C54" s="161" t="s">
        <v>217</v>
      </c>
      <c r="D54" s="161"/>
      <c r="E54" s="162"/>
      <c r="F54" s="162"/>
      <c r="G54" s="162"/>
      <c r="H54" s="162"/>
      <c r="I54" s="162"/>
    </row>
  </sheetData>
  <protectedRanges>
    <protectedRange sqref="G53" name="Dividenden und Eventualverbindlichkeiten"/>
    <protectedRange sqref="E46:I50" name="EK"/>
    <protectedRange sqref="E41:I41" name="FK langfristig"/>
    <protectedRange sqref="E32:I35" name="FK kurzfristig"/>
    <protectedRange sqref="E19:I20 E22:I25" name="AV"/>
    <protectedRange sqref="E15:I15" name="UV"/>
    <protectedRange sqref="D5:D6" name="Header"/>
  </protectedRanges>
  <mergeCells count="43">
    <mergeCell ref="C43:D43"/>
    <mergeCell ref="C21:D21"/>
    <mergeCell ref="C41:D41"/>
    <mergeCell ref="C35:D35"/>
    <mergeCell ref="C39:D39"/>
    <mergeCell ref="C16:D16"/>
    <mergeCell ref="C27:D27"/>
    <mergeCell ref="C31:D31"/>
    <mergeCell ref="C37:D37"/>
    <mergeCell ref="C33:D33"/>
    <mergeCell ref="C30:I30"/>
    <mergeCell ref="C3:H3"/>
    <mergeCell ref="C29:D29"/>
    <mergeCell ref="C8:D8"/>
    <mergeCell ref="C23:D23"/>
    <mergeCell ref="C10:D10"/>
    <mergeCell ref="C9:I9"/>
    <mergeCell ref="C18:I18"/>
    <mergeCell ref="C15:D15"/>
    <mergeCell ref="C13:D13"/>
    <mergeCell ref="C22:D22"/>
    <mergeCell ref="C20:D20"/>
    <mergeCell ref="C17:D17"/>
    <mergeCell ref="C11:D11"/>
    <mergeCell ref="C26:D26"/>
    <mergeCell ref="C19:D19"/>
    <mergeCell ref="C24:D24"/>
    <mergeCell ref="C52:D52"/>
    <mergeCell ref="C46:D46"/>
    <mergeCell ref="C25:D25"/>
    <mergeCell ref="C42:D42"/>
    <mergeCell ref="C51:D51"/>
    <mergeCell ref="C50:D50"/>
    <mergeCell ref="C49:D49"/>
    <mergeCell ref="C45:I45"/>
    <mergeCell ref="C47:D47"/>
    <mergeCell ref="C48:D48"/>
    <mergeCell ref="C40:D40"/>
    <mergeCell ref="C36:D36"/>
    <mergeCell ref="C34:D34"/>
    <mergeCell ref="C38:I38"/>
    <mergeCell ref="C32:D32"/>
    <mergeCell ref="C44:D44"/>
  </mergeCells>
  <phoneticPr fontId="1" type="noConversion"/>
  <pageMargins left="0.39370078740157483" right="0.39370078740157483" top="0.39370078740157483" bottom="0.78740157480314965" header="0.51181102362204722" footer="0.39370078740157483"/>
  <pageSetup paperSize="9" scale="69" orientation="landscape" r:id="rId1"/>
  <headerFooter alignWithMargins="0">
    <oddFooter>&amp;C&amp;8Copyright © 2012 St.Galler Kantonalbank          &amp;D</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6D41"/>
  </sheetPr>
  <dimension ref="B1:O49"/>
  <sheetViews>
    <sheetView showGridLines="0" zoomScaleNormal="100" workbookViewId="0"/>
  </sheetViews>
  <sheetFormatPr baseColWidth="10" defaultRowHeight="13.5"/>
  <cols>
    <col min="1" max="1" width="3.7109375" style="5" customWidth="1"/>
    <col min="2" max="2" width="4.85546875" bestFit="1" customWidth="1"/>
    <col min="3" max="3" width="2.7109375" style="21" customWidth="1"/>
    <col min="4" max="4" width="20.7109375" style="5" customWidth="1"/>
    <col min="5" max="5" width="44.28515625" style="5" customWidth="1"/>
    <col min="6" max="6" width="18.7109375" style="11" customWidth="1"/>
    <col min="7" max="7" width="9.28515625" style="12" bestFit="1" customWidth="1"/>
    <col min="8" max="8" width="18.7109375" style="11" customWidth="1"/>
    <col min="9" max="9" width="9.28515625" style="12" bestFit="1" customWidth="1"/>
    <col min="10" max="10" width="18.7109375" style="11" customWidth="1"/>
    <col min="11" max="11" width="9.28515625" style="12" bestFit="1" customWidth="1"/>
    <col min="12" max="12" width="18.7109375" style="11" customWidth="1"/>
    <col min="13" max="13" width="9.28515625" style="12" bestFit="1" customWidth="1"/>
    <col min="14" max="14" width="18.7109375" style="11" customWidth="1"/>
    <col min="15" max="15" width="9.28515625" style="12" bestFit="1" customWidth="1"/>
    <col min="16" max="16" width="8.7109375" style="5" customWidth="1"/>
    <col min="17" max="16384" width="11.42578125" style="5"/>
  </cols>
  <sheetData>
    <row r="1" spans="2:15" ht="26.1" customHeight="1">
      <c r="F1" s="5"/>
      <c r="G1" s="10"/>
      <c r="H1" s="5"/>
      <c r="I1" s="10"/>
      <c r="J1" s="5"/>
      <c r="K1" s="10"/>
      <c r="L1" s="5"/>
      <c r="M1" s="10"/>
      <c r="N1" s="5"/>
      <c r="O1" s="10"/>
    </row>
    <row r="2" spans="2:15" ht="26.1" customHeight="1">
      <c r="F2" s="5"/>
      <c r="G2" s="10"/>
      <c r="H2" s="5"/>
      <c r="I2" s="10"/>
      <c r="J2" s="5"/>
      <c r="K2" s="10"/>
      <c r="L2" s="5"/>
      <c r="M2" s="10"/>
      <c r="N2" s="5"/>
      <c r="O2" s="10"/>
    </row>
    <row r="3" spans="2:15" ht="24.75">
      <c r="C3" s="22" t="s">
        <v>71</v>
      </c>
      <c r="E3" s="23"/>
      <c r="F3" s="23"/>
      <c r="G3" s="24"/>
      <c r="H3" s="23"/>
      <c r="I3" s="24"/>
      <c r="J3" s="23"/>
      <c r="K3" s="24"/>
      <c r="L3" s="23"/>
      <c r="M3" s="24"/>
      <c r="N3" s="23"/>
      <c r="O3" s="24"/>
    </row>
    <row r="4" spans="2:15">
      <c r="C4" s="5"/>
      <c r="M4" s="13"/>
      <c r="O4" s="13"/>
    </row>
    <row r="5" spans="2:15" s="18" customFormat="1" ht="15" customHeight="1">
      <c r="B5"/>
      <c r="C5" s="48" t="s">
        <v>76</v>
      </c>
      <c r="D5" s="82"/>
      <c r="E5" s="49" t="str">
        <f>Planbilanz!D5</f>
        <v>Firma XY</v>
      </c>
      <c r="F5" s="83"/>
      <c r="G5" s="83"/>
      <c r="H5" s="83"/>
      <c r="I5" s="83"/>
      <c r="J5" s="83"/>
      <c r="K5" s="83"/>
      <c r="L5" s="83"/>
      <c r="M5" s="84"/>
      <c r="N5" s="83"/>
      <c r="O5" s="84"/>
    </row>
    <row r="6" spans="2:15" s="18" customFormat="1" ht="15" customHeight="1">
      <c r="B6"/>
      <c r="C6" s="48" t="s">
        <v>77</v>
      </c>
      <c r="D6" s="82"/>
      <c r="E6" s="85">
        <f>Planbilanz!D6</f>
        <v>45292</v>
      </c>
      <c r="F6" s="83"/>
      <c r="G6" s="83"/>
      <c r="H6" s="86"/>
      <c r="I6" s="83"/>
      <c r="J6" s="83"/>
      <c r="K6" s="83"/>
      <c r="L6" s="83"/>
      <c r="M6" s="84"/>
      <c r="N6" s="83"/>
      <c r="O6" s="84"/>
    </row>
    <row r="7" spans="2:15" s="18" customFormat="1" ht="15" customHeight="1">
      <c r="B7"/>
      <c r="C7" s="87"/>
      <c r="D7" s="82"/>
      <c r="E7" s="82"/>
      <c r="F7" s="83"/>
      <c r="G7" s="83"/>
      <c r="H7" s="83"/>
      <c r="I7" s="83"/>
      <c r="J7" s="83"/>
      <c r="K7" s="83"/>
      <c r="L7" s="83"/>
      <c r="M7" s="83"/>
      <c r="N7" s="83"/>
      <c r="O7" s="83"/>
    </row>
    <row r="8" spans="2:15" s="17" customFormat="1" ht="15" customHeight="1">
      <c r="B8"/>
      <c r="C8" s="197" t="s">
        <v>144</v>
      </c>
      <c r="D8" s="197"/>
      <c r="E8" s="197"/>
      <c r="F8" s="88" t="s">
        <v>51</v>
      </c>
      <c r="G8" s="88" t="s">
        <v>80</v>
      </c>
      <c r="H8" s="56" t="str">
        <f>Planbilanz!F8</f>
        <v>Planjahr 1</v>
      </c>
      <c r="I8" s="88" t="s">
        <v>80</v>
      </c>
      <c r="J8" s="56" t="str">
        <f>Planbilanz!G8</f>
        <v>Planjahr 2</v>
      </c>
      <c r="K8" s="88" t="s">
        <v>80</v>
      </c>
      <c r="L8" s="56" t="str">
        <f>Planbilanz!H8</f>
        <v>Planjahr 3</v>
      </c>
      <c r="M8" s="88" t="s">
        <v>80</v>
      </c>
      <c r="N8" s="56" t="str">
        <f>Planbilanz!I8</f>
        <v>Planjahr 4</v>
      </c>
      <c r="O8" s="88" t="s">
        <v>80</v>
      </c>
    </row>
    <row r="9" spans="2:15" s="18" customFormat="1" ht="15" customHeight="1">
      <c r="B9"/>
      <c r="C9" s="89"/>
      <c r="D9" s="200" t="s">
        <v>145</v>
      </c>
      <c r="E9" s="201"/>
      <c r="F9" s="90"/>
      <c r="G9" s="97">
        <v>1</v>
      </c>
      <c r="H9" s="90"/>
      <c r="I9" s="97">
        <v>1</v>
      </c>
      <c r="J9" s="90"/>
      <c r="K9" s="97">
        <v>1</v>
      </c>
      <c r="L9" s="90"/>
      <c r="M9" s="97">
        <v>1</v>
      </c>
      <c r="N9" s="90"/>
      <c r="O9" s="97">
        <v>1</v>
      </c>
    </row>
    <row r="10" spans="2:15" s="18" customFormat="1" ht="15" customHeight="1">
      <c r="B10"/>
      <c r="C10" s="91" t="s">
        <v>17</v>
      </c>
      <c r="D10" s="200" t="s">
        <v>52</v>
      </c>
      <c r="E10" s="201"/>
      <c r="F10" s="90"/>
      <c r="G10" s="97" t="str">
        <f>IF(ISERROR(F11*G9/F9),"",F11*G9/F9)</f>
        <v/>
      </c>
      <c r="H10" s="90"/>
      <c r="I10" s="97" t="str">
        <f>IF(ISERROR(H11*I9/H9),"",H11*I9/H9)</f>
        <v/>
      </c>
      <c r="J10" s="90"/>
      <c r="K10" s="97" t="str">
        <f>IF(ISERROR(J11*K9/J9),"",J11*K9/J9)</f>
        <v/>
      </c>
      <c r="L10" s="90"/>
      <c r="M10" s="97" t="str">
        <f>IF(ISERROR(L11*M9/L9),"",L11*M9/L9)</f>
        <v/>
      </c>
      <c r="N10" s="90"/>
      <c r="O10" s="97" t="str">
        <f>IF(ISERROR(N11*O9/N9),"",N11*O9/N9)</f>
        <v/>
      </c>
    </row>
    <row r="11" spans="2:15" s="17" customFormat="1" ht="15" customHeight="1">
      <c r="B11"/>
      <c r="C11" s="92" t="s">
        <v>14</v>
      </c>
      <c r="D11" s="198" t="s">
        <v>146</v>
      </c>
      <c r="E11" s="199"/>
      <c r="F11" s="93">
        <f>SUM(F9:F10)</f>
        <v>0</v>
      </c>
      <c r="G11" s="99" t="str">
        <f>IF(ISERROR(F11*G9/F9),"",F11*G9/F9)</f>
        <v/>
      </c>
      <c r="H11" s="93">
        <f>SUM(H9:H10)</f>
        <v>0</v>
      </c>
      <c r="I11" s="99" t="str">
        <f>IF(ISERROR(H11*I9/H9),"",H11*I9/H9)</f>
        <v/>
      </c>
      <c r="J11" s="93">
        <f>SUM(J9:J10)</f>
        <v>0</v>
      </c>
      <c r="K11" s="99" t="str">
        <f>IF(ISERROR(J11*K9/J9),"",J11*K9/J9)</f>
        <v/>
      </c>
      <c r="L11" s="93">
        <f>SUM(L9:L10)</f>
        <v>0</v>
      </c>
      <c r="M11" s="99" t="str">
        <f>IF(ISERROR(L11*M9/L9),"",L11*M9/L9)</f>
        <v/>
      </c>
      <c r="N11" s="93">
        <f>SUM(N9:N10)</f>
        <v>0</v>
      </c>
      <c r="O11" s="99" t="str">
        <f>IF(ISERROR(N11*O9/N9),"",N11*O9/N9)</f>
        <v/>
      </c>
    </row>
    <row r="12" spans="2:15" s="18" customFormat="1" ht="15" customHeight="1">
      <c r="B12"/>
      <c r="C12" s="91" t="s">
        <v>147</v>
      </c>
      <c r="D12" s="200" t="s">
        <v>148</v>
      </c>
      <c r="E12" s="201"/>
      <c r="F12" s="90"/>
      <c r="G12" s="97" t="str">
        <f>IF(ISERROR(F12*G14/F14),"",F12*G14/F14)</f>
        <v/>
      </c>
      <c r="H12" s="90"/>
      <c r="I12" s="97" t="str">
        <f>IF(ISERROR(H12*I14/H14),"",H12*I14/H14)</f>
        <v/>
      </c>
      <c r="J12" s="90"/>
      <c r="K12" s="97" t="str">
        <f>IF(ISERROR(J12*K14/J14),"",J12*K14/J14)</f>
        <v/>
      </c>
      <c r="L12" s="90"/>
      <c r="M12" s="97" t="str">
        <f>IF(ISERROR(L12*M14/L14),"",L12*M14/L14)</f>
        <v/>
      </c>
      <c r="N12" s="90"/>
      <c r="O12" s="97" t="str">
        <f>IF(ISERROR(N12*O14/N14),"",N12*O14/N14)</f>
        <v/>
      </c>
    </row>
    <row r="13" spans="2:15" s="18" customFormat="1" ht="15" customHeight="1">
      <c r="B13"/>
      <c r="C13" s="91" t="s">
        <v>11</v>
      </c>
      <c r="D13" s="200" t="s">
        <v>149</v>
      </c>
      <c r="E13" s="201"/>
      <c r="F13" s="90"/>
      <c r="G13" s="97" t="str">
        <f>IF(ISERROR(F13*G14/F14),"",F13*G14/F14)</f>
        <v/>
      </c>
      <c r="H13" s="90"/>
      <c r="I13" s="97" t="str">
        <f>IF(ISERROR(H13*I14/H14),"",H13*I14/H14)</f>
        <v/>
      </c>
      <c r="J13" s="90"/>
      <c r="K13" s="97" t="str">
        <f>IF(ISERROR(J13*K14/J14),"",J13*K14/J14)</f>
        <v/>
      </c>
      <c r="L13" s="90"/>
      <c r="M13" s="97" t="str">
        <f>IF(ISERROR(L13*M14/L14),"",L13*M14/L14)</f>
        <v/>
      </c>
      <c r="N13" s="90"/>
      <c r="O13" s="97" t="str">
        <f>IF(ISERROR(N13*O14/N14),"",N13*O14/N14)</f>
        <v/>
      </c>
    </row>
    <row r="14" spans="2:15" s="18" customFormat="1" ht="15" customHeight="1">
      <c r="B14"/>
      <c r="C14" s="92" t="s">
        <v>14</v>
      </c>
      <c r="D14" s="198" t="s">
        <v>150</v>
      </c>
      <c r="E14" s="199"/>
      <c r="F14" s="93">
        <f>SUM(F11:F13)</f>
        <v>0</v>
      </c>
      <c r="G14" s="99">
        <v>1</v>
      </c>
      <c r="H14" s="93">
        <f>SUM(H11:H13)</f>
        <v>0</v>
      </c>
      <c r="I14" s="99">
        <v>1</v>
      </c>
      <c r="J14" s="93">
        <f>SUM(J11:J13)</f>
        <v>0</v>
      </c>
      <c r="K14" s="99">
        <v>1</v>
      </c>
      <c r="L14" s="93">
        <f>SUM(L11:L13)</f>
        <v>0</v>
      </c>
      <c r="M14" s="99">
        <v>1</v>
      </c>
      <c r="N14" s="93">
        <f>SUM(N11:N13)</f>
        <v>0</v>
      </c>
      <c r="O14" s="99">
        <v>1</v>
      </c>
    </row>
    <row r="15" spans="2:15" s="18" customFormat="1" ht="15" customHeight="1">
      <c r="B15"/>
      <c r="C15" s="91" t="s">
        <v>17</v>
      </c>
      <c r="D15" s="200" t="s">
        <v>151</v>
      </c>
      <c r="E15" s="201"/>
      <c r="F15" s="90"/>
      <c r="G15" s="97" t="str">
        <f>IF(ISERROR(F15*G14/F14),"",F15*G14/F14)</f>
        <v/>
      </c>
      <c r="H15" s="90"/>
      <c r="I15" s="97" t="str">
        <f>IF(ISERROR(H15*I14/H14),"",H15*I14/H14)</f>
        <v/>
      </c>
      <c r="J15" s="90"/>
      <c r="K15" s="97" t="str">
        <f>IF(ISERROR(J15*K14/J14),"",J15*K14/J14)</f>
        <v/>
      </c>
      <c r="L15" s="90"/>
      <c r="M15" s="97" t="str">
        <f>IF(ISERROR(L15*M14/L14),"",L15*M14/L14)</f>
        <v/>
      </c>
      <c r="N15" s="90"/>
      <c r="O15" s="97" t="str">
        <f>IF(ISERROR(N15*O14/N14),"",N15*O14/N14)</f>
        <v/>
      </c>
    </row>
    <row r="16" spans="2:15" s="18" customFormat="1" ht="15" customHeight="1">
      <c r="B16"/>
      <c r="C16" s="91" t="s">
        <v>17</v>
      </c>
      <c r="D16" s="200" t="s">
        <v>152</v>
      </c>
      <c r="E16" s="201"/>
      <c r="F16" s="90"/>
      <c r="G16" s="97" t="str">
        <f>IF(ISERROR(F16*G14/F14),"",F16*G14/F14)</f>
        <v/>
      </c>
      <c r="H16" s="90"/>
      <c r="I16" s="97" t="str">
        <f>IF(ISERROR(H16*I14/H14),"",H16*I14/H14)</f>
        <v/>
      </c>
      <c r="J16" s="90"/>
      <c r="K16" s="97" t="str">
        <f>IF(ISERROR(J16*K14/J14),"",J16*K14/J14)</f>
        <v/>
      </c>
      <c r="L16" s="90"/>
      <c r="M16" s="97" t="str">
        <f>IF(ISERROR(L16*M14/L14),"",L16*M14/L14)</f>
        <v/>
      </c>
      <c r="N16" s="90"/>
      <c r="O16" s="97" t="str">
        <f>IF(ISERROR(N16*O14/N14),"",N16*O14/N14)</f>
        <v/>
      </c>
    </row>
    <row r="17" spans="2:15" s="17" customFormat="1" ht="15" customHeight="1">
      <c r="B17"/>
      <c r="C17" s="92" t="s">
        <v>14</v>
      </c>
      <c r="D17" s="198" t="s">
        <v>53</v>
      </c>
      <c r="E17" s="199"/>
      <c r="F17" s="93">
        <f>SUM(F14:F16)</f>
        <v>0</v>
      </c>
      <c r="G17" s="99" t="str">
        <f>IF(ISERROR(F17*G14/F14),"",F17*G14/F14)</f>
        <v/>
      </c>
      <c r="H17" s="93">
        <f>SUM(H14:H16)</f>
        <v>0</v>
      </c>
      <c r="I17" s="99" t="str">
        <f>IF(ISERROR(H17*I14/H14),"",H17*I14/H14)</f>
        <v/>
      </c>
      <c r="J17" s="93">
        <f>SUM(J14:J16)</f>
        <v>0</v>
      </c>
      <c r="K17" s="99" t="str">
        <f>IF(ISERROR(J17*K14/J14),"",J17*K14/J14)</f>
        <v/>
      </c>
      <c r="L17" s="93">
        <f>SUM(L14:L16)</f>
        <v>0</v>
      </c>
      <c r="M17" s="99" t="str">
        <f>IF(ISERROR(L17*M14/L14),"",L17*M14/L14)</f>
        <v/>
      </c>
      <c r="N17" s="93">
        <f>SUM(N14:N16)</f>
        <v>0</v>
      </c>
      <c r="O17" s="99" t="str">
        <f>IF(ISERROR(N17*O14/N14),"",N17*O14/N14)</f>
        <v/>
      </c>
    </row>
    <row r="18" spans="2:15" s="18" customFormat="1" ht="15" customHeight="1">
      <c r="B18"/>
      <c r="C18" s="91" t="s">
        <v>17</v>
      </c>
      <c r="D18" s="200" t="s">
        <v>54</v>
      </c>
      <c r="E18" s="201"/>
      <c r="F18" s="90"/>
      <c r="G18" s="97" t="str">
        <f>IF(ISERROR(F18*G14/F14),"",F18*G14/F14)</f>
        <v/>
      </c>
      <c r="H18" s="90"/>
      <c r="I18" s="97" t="str">
        <f>IF(ISERROR(H18*I14/H14),"",H18*I14/H14)</f>
        <v/>
      </c>
      <c r="J18" s="90"/>
      <c r="K18" s="97" t="str">
        <f>IF(ISERROR(J18*K14/J14),"",J18*K14/J14)</f>
        <v/>
      </c>
      <c r="L18" s="90"/>
      <c r="M18" s="97" t="str">
        <f>IF(ISERROR(L18*M14/L14),"",L18*M14/L14)</f>
        <v/>
      </c>
      <c r="N18" s="90"/>
      <c r="O18" s="97" t="str">
        <f>IF(ISERROR(N18*O14/N14),"",N18*O14/N14)</f>
        <v/>
      </c>
    </row>
    <row r="19" spans="2:15" s="18" customFormat="1" ht="15" customHeight="1">
      <c r="B19"/>
      <c r="C19" s="91" t="s">
        <v>147</v>
      </c>
      <c r="D19" s="200" t="s">
        <v>153</v>
      </c>
      <c r="E19" s="201"/>
      <c r="F19" s="90"/>
      <c r="G19" s="97" t="str">
        <f>IF(ISERROR(F19*G14/F14),"",F19*G14/F14)</f>
        <v/>
      </c>
      <c r="H19" s="90"/>
      <c r="I19" s="97" t="str">
        <f>IF(ISERROR(H19*I14/H14),"",H19*I14/H14)</f>
        <v/>
      </c>
      <c r="J19" s="90"/>
      <c r="K19" s="97" t="str">
        <f>IF(ISERROR(J19*K14/J14),"",J19*K14/J14)</f>
        <v/>
      </c>
      <c r="L19" s="90"/>
      <c r="M19" s="97" t="str">
        <f>IF(ISERROR(L19*M14/L14),"",L19*M14/L14)</f>
        <v/>
      </c>
      <c r="N19" s="90"/>
      <c r="O19" s="97" t="str">
        <f>IF(ISERROR(N19*O14/N14),"",N19*O14/N14)</f>
        <v/>
      </c>
    </row>
    <row r="20" spans="2:15" s="17" customFormat="1" ht="15" customHeight="1">
      <c r="B20"/>
      <c r="C20" s="92" t="s">
        <v>14</v>
      </c>
      <c r="D20" s="198" t="s">
        <v>56</v>
      </c>
      <c r="E20" s="199"/>
      <c r="F20" s="93">
        <f>SUM(F17:F19)</f>
        <v>0</v>
      </c>
      <c r="G20" s="99" t="str">
        <f>IF(ISERROR((100/F11*F20)/100),"",((100/F11*F20)/100))</f>
        <v/>
      </c>
      <c r="H20" s="93">
        <f>SUM(H17:H19)</f>
        <v>0</v>
      </c>
      <c r="I20" s="99" t="str">
        <f>IF(ISERROR((100/H11*H20)/100),"",(100/H11*H20)/100)</f>
        <v/>
      </c>
      <c r="J20" s="93">
        <f>SUM(J17:J19)</f>
        <v>0</v>
      </c>
      <c r="K20" s="99" t="str">
        <f>IF(ISERROR((100/J11*J20)/100),"",(100/J11*J20)/100)</f>
        <v/>
      </c>
      <c r="L20" s="93">
        <f>SUM(L17:L19)</f>
        <v>0</v>
      </c>
      <c r="M20" s="99" t="str">
        <f>IF(ISERROR((100/L11*L20)/100),"",(100/L11*L20)/100)</f>
        <v/>
      </c>
      <c r="N20" s="93">
        <f>SUM(N17:N19)</f>
        <v>0</v>
      </c>
      <c r="O20" s="99" t="str">
        <f>IF(ISERROR((100/N11*N20)/100),"",(100/N11*N20)/100)</f>
        <v/>
      </c>
    </row>
    <row r="21" spans="2:15" s="18" customFormat="1" ht="15" customHeight="1">
      <c r="B21"/>
      <c r="C21" s="91" t="s">
        <v>17</v>
      </c>
      <c r="D21" s="200" t="s">
        <v>188</v>
      </c>
      <c r="E21" s="201"/>
      <c r="F21" s="90"/>
      <c r="G21" s="97" t="str">
        <f>IF(ISERROR(F21*G14/F14),"",F21*G14/F14)</f>
        <v/>
      </c>
      <c r="H21" s="90"/>
      <c r="I21" s="97" t="str">
        <f>IF(ISERROR(H21*I14/H14),"",H21*I14/H14)</f>
        <v/>
      </c>
      <c r="J21" s="90"/>
      <c r="K21" s="97" t="str">
        <f>IF(ISERROR(J21*K14/J14),"",J21*K14/J14)</f>
        <v/>
      </c>
      <c r="L21" s="90"/>
      <c r="M21" s="97" t="str">
        <f>IF(ISERROR(L21*M14/L14),"",L21*M14/L14)</f>
        <v/>
      </c>
      <c r="N21" s="90"/>
      <c r="O21" s="97" t="str">
        <f>IF(ISERROR(N21*O14/N14),"",N21*O14/N14)</f>
        <v/>
      </c>
    </row>
    <row r="22" spans="2:15" s="18" customFormat="1" ht="15" customHeight="1">
      <c r="B22"/>
      <c r="C22" s="91" t="s">
        <v>17</v>
      </c>
      <c r="D22" s="95" t="s">
        <v>109</v>
      </c>
      <c r="E22" s="96"/>
      <c r="F22" s="90"/>
      <c r="G22" s="97" t="str">
        <f>IF(ISERROR(F22*G14/F14),"",F22*G14/F14)</f>
        <v/>
      </c>
      <c r="H22" s="90"/>
      <c r="I22" s="97" t="str">
        <f>IF(ISERROR(H22*I14/H14),"",H22*I14/H14)</f>
        <v/>
      </c>
      <c r="J22" s="90"/>
      <c r="K22" s="97" t="str">
        <f>IF(ISERROR(J22*K14/J14),"",J22*K14/J14)</f>
        <v/>
      </c>
      <c r="L22" s="90"/>
      <c r="M22" s="97" t="str">
        <f>IF(ISERROR(L22*M14/L14),"",L22*M14/L14)</f>
        <v/>
      </c>
      <c r="N22" s="90"/>
      <c r="O22" s="97" t="str">
        <f>IF(ISERROR(N22*O14/N14),"",N22*O14/N14)</f>
        <v/>
      </c>
    </row>
    <row r="23" spans="2:15" s="18" customFormat="1" ht="15" customHeight="1">
      <c r="B23"/>
      <c r="C23" s="91" t="s">
        <v>17</v>
      </c>
      <c r="D23" s="200" t="s">
        <v>62</v>
      </c>
      <c r="E23" s="201"/>
      <c r="F23" s="90"/>
      <c r="G23" s="97" t="str">
        <f>IF(ISERROR(F23*G14/F14),"",F23*G14/F14)</f>
        <v/>
      </c>
      <c r="H23" s="90"/>
      <c r="I23" s="97" t="str">
        <f>IF(ISERROR(H23*I14/H14),"",H23*I14/H14)</f>
        <v/>
      </c>
      <c r="J23" s="90"/>
      <c r="K23" s="97" t="str">
        <f>IF(ISERROR(J23*K14/J14),"",J23*K14/J14)</f>
        <v/>
      </c>
      <c r="L23" s="90"/>
      <c r="M23" s="97" t="str">
        <f>IF(ISERROR(L23*M14/L14),"",L23*M14/L14)</f>
        <v/>
      </c>
      <c r="N23" s="90"/>
      <c r="O23" s="97" t="str">
        <f>IF(ISERROR(N23*O14/N14),"",N23*O14/N14)</f>
        <v/>
      </c>
    </row>
    <row r="24" spans="2:15" s="18" customFormat="1" ht="15" customHeight="1">
      <c r="B24"/>
      <c r="C24" s="91" t="s">
        <v>17</v>
      </c>
      <c r="D24" s="200" t="s">
        <v>60</v>
      </c>
      <c r="E24" s="201"/>
      <c r="F24" s="90"/>
      <c r="G24" s="97" t="str">
        <f>IF(ISERROR(F24*G14/F14),"",F24*G14/F14)</f>
        <v/>
      </c>
      <c r="H24" s="90"/>
      <c r="I24" s="97" t="str">
        <f>IF(ISERROR(H24*I14/H14),"",H24*I14/H14)</f>
        <v/>
      </c>
      <c r="J24" s="90"/>
      <c r="K24" s="97" t="str">
        <f>IF(ISERROR(J24*K14/J14),"",J24*K14/J14)</f>
        <v/>
      </c>
      <c r="L24" s="90"/>
      <c r="M24" s="97" t="str">
        <f>IF(ISERROR(L24*M14/L14),"",L24*M14/L14)</f>
        <v/>
      </c>
      <c r="N24" s="90"/>
      <c r="O24" s="97" t="str">
        <f>IF(ISERROR(N24*O14/N14),"",N24*O14/N14)</f>
        <v/>
      </c>
    </row>
    <row r="25" spans="2:15" s="18" customFormat="1" ht="15" customHeight="1">
      <c r="B25"/>
      <c r="C25" s="91" t="s">
        <v>17</v>
      </c>
      <c r="D25" s="200" t="s">
        <v>110</v>
      </c>
      <c r="E25" s="201"/>
      <c r="F25" s="90"/>
      <c r="G25" s="97" t="str">
        <f>IF(ISERROR(F25*G14/F14),"",F25*G14/F14)</f>
        <v/>
      </c>
      <c r="H25" s="90"/>
      <c r="I25" s="97" t="str">
        <f>IF(ISERROR(H25*I14/H14),"",H25*I14/H14)</f>
        <v/>
      </c>
      <c r="J25" s="90"/>
      <c r="K25" s="97" t="str">
        <f>IF(ISERROR(J25*K14/J14),"",J25*K14/J14)</f>
        <v/>
      </c>
      <c r="L25" s="90"/>
      <c r="M25" s="97" t="str">
        <f>IF(ISERROR(L25*M14/L14),"",L25*M14/L14)</f>
        <v/>
      </c>
      <c r="N25" s="90"/>
      <c r="O25" s="97" t="str">
        <f>IF(ISERROR(N25*O14/N14),"",N25*O14/N14)</f>
        <v/>
      </c>
    </row>
    <row r="26" spans="2:15" s="18" customFormat="1" ht="15" customHeight="1">
      <c r="B26"/>
      <c r="C26" s="91" t="s">
        <v>17</v>
      </c>
      <c r="D26" s="95" t="s">
        <v>111</v>
      </c>
      <c r="E26" s="96"/>
      <c r="F26" s="90"/>
      <c r="G26" s="97" t="str">
        <f>IF(ISERROR(F26*G14/F14),"",F26*G14/F14)</f>
        <v/>
      </c>
      <c r="H26" s="90"/>
      <c r="I26" s="97" t="str">
        <f>IF(ISERROR(H26*I14/H14),"",H26*I14/H14)</f>
        <v/>
      </c>
      <c r="J26" s="90"/>
      <c r="K26" s="97" t="str">
        <f>IF(ISERROR(J26*K14/J14),"",J26*K14/J14)</f>
        <v/>
      </c>
      <c r="L26" s="90"/>
      <c r="M26" s="97" t="str">
        <f>IF(ISERROR(L26*M14/L14),"",L26*M14/L14)</f>
        <v/>
      </c>
      <c r="N26" s="90"/>
      <c r="O26" s="97" t="str">
        <f>IF(ISERROR(N26*O14/N14),"",N26*O14/N14)</f>
        <v/>
      </c>
    </row>
    <row r="27" spans="2:15" s="19" customFormat="1" ht="15" customHeight="1">
      <c r="B27"/>
      <c r="C27" s="92" t="s">
        <v>14</v>
      </c>
      <c r="D27" s="198" t="s">
        <v>105</v>
      </c>
      <c r="E27" s="199"/>
      <c r="F27" s="93">
        <f>SUM(F20:F26)</f>
        <v>0</v>
      </c>
      <c r="G27" s="99" t="str">
        <f>IF(ISERROR((100/F11*F27)/100),"",((100/F11*F27)/100))</f>
        <v/>
      </c>
      <c r="H27" s="93">
        <f>SUM(H20:H26)</f>
        <v>0</v>
      </c>
      <c r="I27" s="99" t="str">
        <f>IF(ISERROR((100/H11*H27)/100),"",(100/H11*H27)/100)</f>
        <v/>
      </c>
      <c r="J27" s="93">
        <f>SUM(J20:J26)</f>
        <v>0</v>
      </c>
      <c r="K27" s="99" t="str">
        <f>IF(ISERROR((100/J11*J27)/100),"",(100/J11*J27)/100)</f>
        <v/>
      </c>
      <c r="L27" s="93">
        <f>SUM(L20:L26)</f>
        <v>0</v>
      </c>
      <c r="M27" s="99" t="str">
        <f>IF(ISERROR((100/L11*L27)/100),"",(100/L11*L27)/100)</f>
        <v/>
      </c>
      <c r="N27" s="93">
        <f>SUM(N20:N26)</f>
        <v>0</v>
      </c>
      <c r="O27" s="99" t="str">
        <f>IF(ISERROR((100/N11*N27)/100),"",(100/N11*N27)/100)</f>
        <v/>
      </c>
    </row>
    <row r="28" spans="2:15" s="18" customFormat="1" ht="15" customHeight="1">
      <c r="B28"/>
      <c r="C28" s="91" t="s">
        <v>17</v>
      </c>
      <c r="D28" s="200" t="s">
        <v>107</v>
      </c>
      <c r="E28" s="201"/>
      <c r="F28" s="90"/>
      <c r="G28" s="97" t="str">
        <f>IF(ISERROR(F28*G14/F14),"",F28*G14/F14)</f>
        <v/>
      </c>
      <c r="H28" s="90"/>
      <c r="I28" s="97" t="str">
        <f>IF(ISERROR(H28*I14/H14),"",H28*I14/H14)</f>
        <v/>
      </c>
      <c r="J28" s="90"/>
      <c r="K28" s="97" t="str">
        <f>IF(ISERROR(J28*K14/J14),"",J28*K14/J14)</f>
        <v/>
      </c>
      <c r="L28" s="90"/>
      <c r="M28" s="97" t="str">
        <f>IF(ISERROR(L28*M14/L14),"",L28*M14/L14)</f>
        <v/>
      </c>
      <c r="N28" s="90"/>
      <c r="O28" s="97" t="str">
        <f>IF(ISERROR(N28*O14/N14),"",N28*O14/N14)</f>
        <v/>
      </c>
    </row>
    <row r="29" spans="2:15" s="18" customFormat="1" ht="15" customHeight="1">
      <c r="B29"/>
      <c r="C29" s="91" t="s">
        <v>147</v>
      </c>
      <c r="D29" s="200" t="s">
        <v>185</v>
      </c>
      <c r="E29" s="201"/>
      <c r="F29" s="90"/>
      <c r="G29" s="97" t="str">
        <f>IF(ISERROR(F29*G14/F14),"",F29*G14/F14)</f>
        <v/>
      </c>
      <c r="H29" s="90"/>
      <c r="I29" s="97" t="str">
        <f>IF(ISERROR(H29*I14/H14),"",H29*I14/H14)</f>
        <v/>
      </c>
      <c r="J29" s="90"/>
      <c r="K29" s="97" t="str">
        <f>IF(ISERROR(J29*K14/J14),"",J29*K14/J14)</f>
        <v/>
      </c>
      <c r="L29" s="90"/>
      <c r="M29" s="97" t="str">
        <f>IF(ISERROR(L29*M14/L14),"",L29*M14/L14)</f>
        <v/>
      </c>
      <c r="N29" s="90"/>
      <c r="O29" s="97" t="str">
        <f>IF(ISERROR(N29*O14/N14),"",N29*O14/N14)</f>
        <v/>
      </c>
    </row>
    <row r="30" spans="2:15" s="18" customFormat="1" ht="15" customHeight="1">
      <c r="B30"/>
      <c r="C30" s="91" t="s">
        <v>147</v>
      </c>
      <c r="D30" s="200" t="s">
        <v>108</v>
      </c>
      <c r="E30" s="201"/>
      <c r="F30" s="90"/>
      <c r="G30" s="97" t="str">
        <f>IF(ISERROR(F30*G14/F14),"",F30*G14/F14)</f>
        <v/>
      </c>
      <c r="H30" s="90"/>
      <c r="I30" s="97" t="str">
        <f>IF(ISERROR(H30*I14/H14),"",H30*I14/H14)</f>
        <v/>
      </c>
      <c r="J30" s="90"/>
      <c r="K30" s="97" t="str">
        <f>IF(ISERROR(J30*K14/J14),"",J30*K14/J14)</f>
        <v/>
      </c>
      <c r="L30" s="90"/>
      <c r="M30" s="97" t="str">
        <f>IF(ISERROR(L30*M14/L14),"",L30*M14/L14)</f>
        <v/>
      </c>
      <c r="N30" s="90"/>
      <c r="O30" s="97" t="str">
        <f>IF(ISERROR(N30*O14/N14),"",N30*O14/N14)</f>
        <v/>
      </c>
    </row>
    <row r="31" spans="2:15" s="17" customFormat="1" ht="15" customHeight="1">
      <c r="B31"/>
      <c r="C31" s="92" t="s">
        <v>14</v>
      </c>
      <c r="D31" s="198" t="s">
        <v>106</v>
      </c>
      <c r="E31" s="199"/>
      <c r="F31" s="93">
        <f>SUM(F27:F30)</f>
        <v>0</v>
      </c>
      <c r="G31" s="99" t="str">
        <f>IF((ISERROR(100/F11*F31)/100),"",(100/F11*F31)/100)</f>
        <v/>
      </c>
      <c r="H31" s="93">
        <f>SUM(H27:H30)</f>
        <v>0</v>
      </c>
      <c r="I31" s="99" t="str">
        <f>IF(ISERROR((100/H11*H31)/100),"",(100/H11*H31)/100)</f>
        <v/>
      </c>
      <c r="J31" s="93">
        <f>SUM(J27:J30)</f>
        <v>0</v>
      </c>
      <c r="K31" s="99" t="str">
        <f>IF(ISERROR((100/J11*J31)/100),"",(100/J11*J31)/100)</f>
        <v/>
      </c>
      <c r="L31" s="93">
        <f>SUM(L27:L30)</f>
        <v>0</v>
      </c>
      <c r="M31" s="99" t="str">
        <f>IF(ISERROR((100/L11*L31)/100),"",(100/L11*L31)/100)</f>
        <v/>
      </c>
      <c r="N31" s="93">
        <f>SUM(N27:N30)</f>
        <v>0</v>
      </c>
      <c r="O31" s="99" t="str">
        <f>IF(ISERROR((100/N11*N31)/100),"",(100/N11*N31)/100)</f>
        <v/>
      </c>
    </row>
    <row r="32" spans="2:15" s="27" customFormat="1" ht="15" customHeight="1">
      <c r="B32"/>
      <c r="C32" s="91" t="s">
        <v>11</v>
      </c>
      <c r="D32" s="202" t="s">
        <v>112</v>
      </c>
      <c r="E32" s="202"/>
      <c r="F32" s="90"/>
      <c r="G32" s="97" t="str">
        <f>IF(ISERROR(F32*G14/F14),"",F32*G14/F14)</f>
        <v/>
      </c>
      <c r="H32" s="90"/>
      <c r="I32" s="97" t="str">
        <f>IF(ISERROR(H32*I14/H14),"",H32*I14/H14)</f>
        <v/>
      </c>
      <c r="J32" s="90"/>
      <c r="K32" s="97" t="str">
        <f>IF(ISERROR(J32*K14/J14),"",J32*K14/J14)</f>
        <v/>
      </c>
      <c r="L32" s="90"/>
      <c r="M32" s="97" t="str">
        <f>IF(ISERROR(L32*M14/L14),"",L32*M14/L14)</f>
        <v/>
      </c>
      <c r="N32" s="90"/>
      <c r="O32" s="97" t="str">
        <f>IF(ISERROR(N32*O14/N14),"",N32*O14/N14)</f>
        <v/>
      </c>
    </row>
    <row r="33" spans="2:15" s="27" customFormat="1" ht="15" customHeight="1">
      <c r="B33"/>
      <c r="C33" s="91" t="s">
        <v>17</v>
      </c>
      <c r="D33" s="202" t="s">
        <v>104</v>
      </c>
      <c r="E33" s="202"/>
      <c r="F33" s="90"/>
      <c r="G33" s="97" t="str">
        <f>IF(ISERROR(F33*G14/F14),"",F33*G14/F14)</f>
        <v/>
      </c>
      <c r="H33" s="90"/>
      <c r="I33" s="97" t="str">
        <f>IF(ISERROR(H33*I14/H14),"",H33*I14/H14)</f>
        <v/>
      </c>
      <c r="J33" s="90"/>
      <c r="K33" s="97" t="str">
        <f>IF(ISERROR(J33*K14/J14),"",J33*K14/J14)</f>
        <v/>
      </c>
      <c r="L33" s="90"/>
      <c r="M33" s="97" t="str">
        <f>IF(ISERROR(L33*M14/L14),"",L33*M14/L14)</f>
        <v/>
      </c>
      <c r="N33" s="90"/>
      <c r="O33" s="97" t="str">
        <f>IF(ISERROR(N33*O14/N14),"",N33*O14/N14)</f>
        <v/>
      </c>
    </row>
    <row r="34" spans="2:15" s="18" customFormat="1" ht="15" customHeight="1">
      <c r="B34"/>
      <c r="C34" s="91" t="s">
        <v>11</v>
      </c>
      <c r="D34" s="200" t="s">
        <v>154</v>
      </c>
      <c r="E34" s="201"/>
      <c r="F34" s="90"/>
      <c r="G34" s="97" t="str">
        <f>IF(ISERROR(F34*G14/F14),"",F34*G14/F14)</f>
        <v/>
      </c>
      <c r="H34" s="90"/>
      <c r="I34" s="97" t="str">
        <f>IF(ISERROR(H34*I14/H14),"",H34*I14/H14)</f>
        <v/>
      </c>
      <c r="J34" s="90"/>
      <c r="K34" s="97" t="str">
        <f>IF(ISERROR(J34*K14/J14),"",J34*K14/J14)</f>
        <v/>
      </c>
      <c r="L34" s="90"/>
      <c r="M34" s="97" t="str">
        <f>IF(ISERROR(L34*M14/L14),"",L34*M14/L14)</f>
        <v/>
      </c>
      <c r="N34" s="90"/>
      <c r="O34" s="97" t="str">
        <f>IF(ISERROR(N34*O14/N14),"",N34*O14/N14)</f>
        <v/>
      </c>
    </row>
    <row r="35" spans="2:15" s="18" customFormat="1" ht="15" customHeight="1">
      <c r="B35"/>
      <c r="C35" s="91" t="s">
        <v>17</v>
      </c>
      <c r="D35" s="200" t="s">
        <v>155</v>
      </c>
      <c r="E35" s="201"/>
      <c r="F35" s="90"/>
      <c r="G35" s="97" t="str">
        <f>IF(ISERROR(F35*G14/F14),"",F35*G14/F14)</f>
        <v/>
      </c>
      <c r="H35" s="90"/>
      <c r="I35" s="97" t="str">
        <f>IF(ISERROR(H35*I14/H14),"",H35*I14/H14)</f>
        <v/>
      </c>
      <c r="J35" s="90"/>
      <c r="K35" s="97" t="str">
        <f>IF(ISERROR(J35*K14/J14),"",J35*K14/J14)</f>
        <v/>
      </c>
      <c r="L35" s="90"/>
      <c r="M35" s="97" t="str">
        <f>IF(ISERROR(L35*M14/L14),"",L35*M14/L14)</f>
        <v/>
      </c>
      <c r="N35" s="90"/>
      <c r="O35" s="97" t="str">
        <f>IF(ISERROR(N35*O14/N14),"",N35*O14/N14)</f>
        <v/>
      </c>
    </row>
    <row r="36" spans="2:15" s="18" customFormat="1" ht="15" customHeight="1">
      <c r="B36"/>
      <c r="C36" s="91" t="s">
        <v>17</v>
      </c>
      <c r="D36" s="200" t="s">
        <v>156</v>
      </c>
      <c r="E36" s="201"/>
      <c r="F36" s="90"/>
      <c r="G36" s="97" t="str">
        <f>IF(ISERROR(F36*G14/F14),"",F36*G14/F14)</f>
        <v/>
      </c>
      <c r="H36" s="90"/>
      <c r="I36" s="97" t="str">
        <f>IF(ISERROR(H36*I14/H14),"",H36*I14/H14)</f>
        <v/>
      </c>
      <c r="J36" s="90"/>
      <c r="K36" s="97" t="str">
        <f>IF(ISERROR(J36*K14/J14),"",J36*K14/J14)</f>
        <v/>
      </c>
      <c r="L36" s="90"/>
      <c r="M36" s="97" t="str">
        <f>IF(ISERROR(L36*M14/L14),"",L36*M14/L14)</f>
        <v/>
      </c>
      <c r="N36" s="90"/>
      <c r="O36" s="97" t="str">
        <f>IF(ISERROR(N36*O14/N14),"",N36*O14/N14)</f>
        <v/>
      </c>
    </row>
    <row r="37" spans="2:15" s="18" customFormat="1" ht="15" customHeight="1">
      <c r="B37"/>
      <c r="C37" s="91" t="s">
        <v>147</v>
      </c>
      <c r="D37" s="200" t="s">
        <v>157</v>
      </c>
      <c r="E37" s="201"/>
      <c r="F37" s="90"/>
      <c r="G37" s="97" t="str">
        <f>IF(ISERROR(F37*G14/F14),"",F37*G14/F14)</f>
        <v/>
      </c>
      <c r="H37" s="90"/>
      <c r="I37" s="97" t="str">
        <f>IF(ISERROR(H37*I14/H14),"",H37*I14/H14)</f>
        <v/>
      </c>
      <c r="J37" s="90"/>
      <c r="K37" s="97" t="str">
        <f>IF(ISERROR(J37*K14/J14),"",J37*K14/J14)</f>
        <v/>
      </c>
      <c r="L37" s="90"/>
      <c r="M37" s="97" t="str">
        <f>IF(ISERROR(L37*M14/L14),"",L37*M14/L14)</f>
        <v/>
      </c>
      <c r="N37" s="90"/>
      <c r="O37" s="97" t="str">
        <f>IF(ISERROR(N37*O14/N14),"",N37*O14/N14)</f>
        <v/>
      </c>
    </row>
    <row r="38" spans="2:15" s="18" customFormat="1" ht="15" customHeight="1">
      <c r="B38"/>
      <c r="C38" s="92" t="s">
        <v>14</v>
      </c>
      <c r="D38" s="198" t="s">
        <v>158</v>
      </c>
      <c r="E38" s="199"/>
      <c r="F38" s="93">
        <f>SUM(F31:F37)</f>
        <v>0</v>
      </c>
      <c r="G38" s="99" t="str">
        <f>IF(ISERROR(F38*G14/F14),"",F38*G14/F14)</f>
        <v/>
      </c>
      <c r="H38" s="93">
        <f>SUM(H31:H37)</f>
        <v>0</v>
      </c>
      <c r="I38" s="99" t="str">
        <f>IF(ISERROR(H38*I14/H14),"",H38*I14/H14)</f>
        <v/>
      </c>
      <c r="J38" s="93">
        <f>SUM(J31:J37)</f>
        <v>0</v>
      </c>
      <c r="K38" s="99" t="str">
        <f>IF(ISERROR(J38*K14/J14),"",J38*K14/J14)</f>
        <v/>
      </c>
      <c r="L38" s="93">
        <f>SUM(L31:L37)</f>
        <v>0</v>
      </c>
      <c r="M38" s="99" t="str">
        <f>IF(ISERROR(L38*M14/L14),"",L38*M14/L14)</f>
        <v/>
      </c>
      <c r="N38" s="93">
        <f>SUM(N31:N37)</f>
        <v>0</v>
      </c>
      <c r="O38" s="99" t="str">
        <f>IF(ISERROR(N38*O14/N14),"",N38*O14/N14)</f>
        <v/>
      </c>
    </row>
    <row r="39" spans="2:15" s="18" customFormat="1" ht="15" customHeight="1">
      <c r="B39"/>
      <c r="C39" s="91" t="s">
        <v>11</v>
      </c>
      <c r="D39" s="200" t="s">
        <v>159</v>
      </c>
      <c r="E39" s="201"/>
      <c r="F39" s="90"/>
      <c r="G39" s="97" t="str">
        <f>IF(ISERROR(F39*G14/F14),"",F39*G14/F14)</f>
        <v/>
      </c>
      <c r="H39" s="90"/>
      <c r="I39" s="97" t="str">
        <f>IF(ISERROR(H39*I14/H14),"",H39*I14/H14)</f>
        <v/>
      </c>
      <c r="J39" s="90"/>
      <c r="K39" s="97" t="str">
        <f>IF(ISERROR(J39*K14/J14),"",J39*K14/J14)</f>
        <v/>
      </c>
      <c r="L39" s="90"/>
      <c r="M39" s="97" t="str">
        <f>IF(ISERROR(L39*M14/L14),"",L39*M14/L14)</f>
        <v/>
      </c>
      <c r="N39" s="90"/>
      <c r="O39" s="97" t="str">
        <f>IF(ISERROR(N39*O14/N14),"",N39*O14/N14)</f>
        <v/>
      </c>
    </row>
    <row r="40" spans="2:15" s="18" customFormat="1" ht="15" customHeight="1">
      <c r="B40"/>
      <c r="C40" s="91" t="s">
        <v>17</v>
      </c>
      <c r="D40" s="200" t="s">
        <v>160</v>
      </c>
      <c r="E40" s="201"/>
      <c r="F40" s="90"/>
      <c r="G40" s="97" t="str">
        <f>IF(ISERROR(F40*G14/F14),"",F40*G14/F14)</f>
        <v/>
      </c>
      <c r="H40" s="90"/>
      <c r="I40" s="97" t="str">
        <f>IF(ISERROR(H40*I14/H14),"",H40*I14/H14)</f>
        <v/>
      </c>
      <c r="J40" s="90"/>
      <c r="K40" s="97" t="str">
        <f>IF(ISERROR(J40*K14/J14),"",J40*K14/J14)</f>
        <v/>
      </c>
      <c r="L40" s="90"/>
      <c r="M40" s="97" t="str">
        <f>IF(ISERROR(L40*M14/L14),"",L40*M14/L14)</f>
        <v/>
      </c>
      <c r="N40" s="90"/>
      <c r="O40" s="97" t="str">
        <f>IF(ISERROR(N40*O14/N14),"",N40*O14/N14)</f>
        <v/>
      </c>
    </row>
    <row r="41" spans="2:15" s="18" customFormat="1" ht="15" customHeight="1">
      <c r="B41"/>
      <c r="C41" s="91" t="s">
        <v>147</v>
      </c>
      <c r="D41" s="200" t="s">
        <v>161</v>
      </c>
      <c r="E41" s="201"/>
      <c r="F41" s="90"/>
      <c r="G41" s="97" t="str">
        <f>IF(ISERROR(F41*G14/F14),"",F41*G14/F14)</f>
        <v/>
      </c>
      <c r="H41" s="90"/>
      <c r="I41" s="97" t="str">
        <f>IF(ISERROR(H41*I14/H14),"",H41*I14/H14)</f>
        <v/>
      </c>
      <c r="J41" s="90"/>
      <c r="K41" s="97" t="str">
        <f>IF(ISERROR(J41*K14/J14),"",J41*K14/J14)</f>
        <v/>
      </c>
      <c r="L41" s="90"/>
      <c r="M41" s="97" t="str">
        <f>IF(ISERROR(L41*M14/L14),"",L41*M14/L14)</f>
        <v/>
      </c>
      <c r="N41" s="90"/>
      <c r="O41" s="97" t="str">
        <f>IF(ISERROR(N41*O14/N14),"",N41*O14/N14)</f>
        <v/>
      </c>
    </row>
    <row r="42" spans="2:15" s="18" customFormat="1" ht="15" customHeight="1">
      <c r="B42"/>
      <c r="C42" s="91" t="s">
        <v>147</v>
      </c>
      <c r="D42" s="200" t="s">
        <v>162</v>
      </c>
      <c r="E42" s="201"/>
      <c r="F42" s="90"/>
      <c r="G42" s="97" t="str">
        <f>IF(ISERROR(F42*G14/F14),"",F42*G14/F14)</f>
        <v/>
      </c>
      <c r="H42" s="90"/>
      <c r="I42" s="97" t="str">
        <f>IF(ISERROR(H42*I14/H14),"",H42*I14/H14)</f>
        <v/>
      </c>
      <c r="J42" s="90"/>
      <c r="K42" s="97" t="str">
        <f>IF(ISERROR(J42*K14/J14),"",J42*K14/J14)</f>
        <v/>
      </c>
      <c r="L42" s="90"/>
      <c r="M42" s="97" t="str">
        <f>IF(ISERROR(L42*M14/L14),"",L42*M14/L14)</f>
        <v/>
      </c>
      <c r="N42" s="90"/>
      <c r="O42" s="97" t="str">
        <f>IF(ISERROR(N42*O14/N14),"",N42*O14/N14)</f>
        <v/>
      </c>
    </row>
    <row r="43" spans="2:15" s="18" customFormat="1" ht="15" customHeight="1">
      <c r="B43"/>
      <c r="C43" s="91" t="s">
        <v>147</v>
      </c>
      <c r="D43" s="200" t="s">
        <v>63</v>
      </c>
      <c r="E43" s="201"/>
      <c r="F43" s="90"/>
      <c r="G43" s="97" t="str">
        <f>IF(ISERROR(F43*G14/F14),"",F43*G14/F14)</f>
        <v/>
      </c>
      <c r="H43" s="90"/>
      <c r="I43" s="97" t="str">
        <f>IF(ISERROR(H43*I14/H14),"",H43*I14/H14)</f>
        <v/>
      </c>
      <c r="J43" s="90"/>
      <c r="K43" s="97" t="str">
        <f>IF(ISERROR(J43*K14/J14),"",J43*K14/J14)</f>
        <v/>
      </c>
      <c r="L43" s="90"/>
      <c r="M43" s="97" t="str">
        <f>IF(ISERROR(L43*M14/L14),"",L43*M14/L14)</f>
        <v/>
      </c>
      <c r="N43" s="90"/>
      <c r="O43" s="97" t="str">
        <f>IF(ISERROR(N43*O14/N14),"",N43*O14/N14)</f>
        <v/>
      </c>
    </row>
    <row r="44" spans="2:15" s="18" customFormat="1" ht="15" customHeight="1">
      <c r="B44"/>
      <c r="C44" s="91" t="s">
        <v>147</v>
      </c>
      <c r="D44" s="200" t="s">
        <v>163</v>
      </c>
      <c r="E44" s="201"/>
      <c r="F44" s="90"/>
      <c r="G44" s="97" t="str">
        <f>IF(ISERROR(F44*G14/F14),"",F44*G14/F14)</f>
        <v/>
      </c>
      <c r="H44" s="90"/>
      <c r="I44" s="97" t="str">
        <f>IF(ISERROR(H44*I14/H14),"",H44*I14/H14)</f>
        <v/>
      </c>
      <c r="J44" s="90"/>
      <c r="K44" s="97" t="str">
        <f>IF(ISERROR(J44*K14/J14),"",J44*K14/J14)</f>
        <v/>
      </c>
      <c r="L44" s="90"/>
      <c r="M44" s="97" t="str">
        <f>IF(ISERROR(L44*M14/L14),"",L44*M14/L14)</f>
        <v/>
      </c>
      <c r="N44" s="90"/>
      <c r="O44" s="97" t="str">
        <f>IF(ISERROR(N44*O14/N14),"",N44*O14/N14)</f>
        <v/>
      </c>
    </row>
    <row r="45" spans="2:15" s="17" customFormat="1" ht="15" customHeight="1">
      <c r="B45"/>
      <c r="C45" s="92" t="s">
        <v>14</v>
      </c>
      <c r="D45" s="198" t="s">
        <v>187</v>
      </c>
      <c r="E45" s="199"/>
      <c r="F45" s="93">
        <f>SUM(F38:F44)</f>
        <v>0</v>
      </c>
      <c r="G45" s="99" t="str">
        <f>IF(ISERROR(F45*G14/F14),"",F45*G14/F14)</f>
        <v/>
      </c>
      <c r="H45" s="93">
        <f>SUM(H38:H44)</f>
        <v>0</v>
      </c>
      <c r="I45" s="99" t="str">
        <f>IF(ISERROR(H45*I14/H14),"",H45*I14/H14)</f>
        <v/>
      </c>
      <c r="J45" s="93">
        <f>SUM(J38:J44)</f>
        <v>0</v>
      </c>
      <c r="K45" s="99" t="str">
        <f>IF(ISERROR(J45*K14/J14),"",J45*K14/J14)</f>
        <v/>
      </c>
      <c r="L45" s="93">
        <f>SUM(L38:L44)</f>
        <v>0</v>
      </c>
      <c r="M45" s="99" t="str">
        <f>IF(ISERROR(L45*M14/L14),"",L45*M14/L14)</f>
        <v/>
      </c>
      <c r="N45" s="94">
        <f>SUM(N38:N44)</f>
        <v>0</v>
      </c>
      <c r="O45" s="99" t="str">
        <f>IF(ISERROR(N45*O14/N14),"",N45*O14/N14)</f>
        <v/>
      </c>
    </row>
    <row r="46" spans="2:15" s="27" customFormat="1" ht="15" customHeight="1">
      <c r="B46"/>
      <c r="C46" s="91" t="s">
        <v>147</v>
      </c>
      <c r="D46" s="200" t="s">
        <v>165</v>
      </c>
      <c r="E46" s="201"/>
      <c r="F46" s="90"/>
      <c r="G46" s="97" t="str">
        <f>IF(ISERROR(F46*G14/F14),"",F46*G14/F14)</f>
        <v/>
      </c>
      <c r="H46" s="90"/>
      <c r="I46" s="97" t="str">
        <f>IF(ISERROR(H46*I14/H14),"",H46*I14/H14)</f>
        <v/>
      </c>
      <c r="J46" s="90"/>
      <c r="K46" s="97" t="str">
        <f>IF(ISERROR(J46*K14/J14),"",J46*K14/J14)</f>
        <v/>
      </c>
      <c r="L46" s="90"/>
      <c r="M46" s="97" t="str">
        <f>IF(ISERROR(L46*M14/L14),"",L46*M14/L14)</f>
        <v/>
      </c>
      <c r="N46" s="90"/>
      <c r="O46" s="97" t="str">
        <f>IF(ISERROR(N46*O14/N14),"",N46*O14/N14)</f>
        <v/>
      </c>
    </row>
    <row r="47" spans="2:15" s="17" customFormat="1" ht="15" customHeight="1">
      <c r="B47"/>
      <c r="C47" s="92"/>
      <c r="D47" s="198" t="s">
        <v>164</v>
      </c>
      <c r="E47" s="199"/>
      <c r="F47" s="93">
        <f>SUM(F45:F46)</f>
        <v>0</v>
      </c>
      <c r="G47" s="99" t="str">
        <f>IF(ISERROR(F47*G14/F14),"",F47*G14/F14)</f>
        <v/>
      </c>
      <c r="H47" s="93">
        <f>SUM(H45:H46)</f>
        <v>0</v>
      </c>
      <c r="I47" s="99" t="str">
        <f>IF(ISERROR(H47*I14/H14),"",H47*I14/H14)</f>
        <v/>
      </c>
      <c r="J47" s="93">
        <f>SUM(J45:J46)</f>
        <v>0</v>
      </c>
      <c r="K47" s="99" t="str">
        <f>IF(ISERROR(J47*K14/J14),"",J47*K14/J14)</f>
        <v/>
      </c>
      <c r="L47" s="93">
        <f>SUM(L45:L46)</f>
        <v>0</v>
      </c>
      <c r="M47" s="99" t="str">
        <f>IF(ISERROR(L47*M14/L14),"",L47*M14/L14)</f>
        <v/>
      </c>
      <c r="N47" s="93">
        <f>SUM(N45:N46)</f>
        <v>0</v>
      </c>
      <c r="O47" s="99" t="str">
        <f>IF(ISERROR(N47*O14/N14),"",N47*O14/N14)</f>
        <v/>
      </c>
    </row>
    <row r="48" spans="2:15" ht="15" customHeight="1"/>
    <row r="49" ht="15" customHeight="1"/>
  </sheetData>
  <protectedRanges>
    <protectedRange sqref="H32:H37 F39:F44 F46 H39:H44 H46 N39:N44 N46 J32:J37 F32:F37 L32:L37 J39:J44 J46 L39:L44 L46 N31:N37" name="E49 bis E65"/>
    <protectedRange sqref="H21:H26 L28:L30 F21:F26 J28:J30 H28:H30 F28:F30 L21:L26 N21:N26 J21:J26 N28:N30" name="E25 bis E47"/>
    <protectedRange sqref="H9:H10 F12:F13 H15:H16 F18:F19 H12:H13 H18:H19 N12:N13 N18:N19 J9:J10 J15:J16 F9:F10 F15:F16 L9:L10 J12:J13 L15:L16 J18:J19 N9:N10 L12:L13 N15:N16 L18:L19" name="E01 bis E23"/>
  </protectedRanges>
  <mergeCells count="38">
    <mergeCell ref="D24:E24"/>
    <mergeCell ref="D29:E29"/>
    <mergeCell ref="D30:E30"/>
    <mergeCell ref="D27:E27"/>
    <mergeCell ref="D33:E33"/>
    <mergeCell ref="D28:E28"/>
    <mergeCell ref="D46:E46"/>
    <mergeCell ref="D18:E18"/>
    <mergeCell ref="D9:E9"/>
    <mergeCell ref="D10:E10"/>
    <mergeCell ref="D12:E12"/>
    <mergeCell ref="D13:E13"/>
    <mergeCell ref="D20:E20"/>
    <mergeCell ref="D11:E11"/>
    <mergeCell ref="D17:E17"/>
    <mergeCell ref="D14:E14"/>
    <mergeCell ref="D15:E15"/>
    <mergeCell ref="D16:E16"/>
    <mergeCell ref="D19:E19"/>
    <mergeCell ref="D41:E41"/>
    <mergeCell ref="D42:E42"/>
    <mergeCell ref="D25:E25"/>
    <mergeCell ref="C8:E8"/>
    <mergeCell ref="D47:E47"/>
    <mergeCell ref="D43:E43"/>
    <mergeCell ref="D45:E45"/>
    <mergeCell ref="D31:E31"/>
    <mergeCell ref="D34:E34"/>
    <mergeCell ref="D35:E35"/>
    <mergeCell ref="D36:E36"/>
    <mergeCell ref="D37:E37"/>
    <mergeCell ref="D38:E38"/>
    <mergeCell ref="D39:E39"/>
    <mergeCell ref="D40:E40"/>
    <mergeCell ref="D21:E21"/>
    <mergeCell ref="D44:E44"/>
    <mergeCell ref="D23:E23"/>
    <mergeCell ref="D32:E32"/>
  </mergeCells>
  <phoneticPr fontId="1" type="noConversion"/>
  <pageMargins left="0.39370078740157483" right="0.39370078740157483" top="0.39370078740157483" bottom="0.78740157480314965" header="0.51181102362204722" footer="0.39370078740157483"/>
  <pageSetup paperSize="9" scale="69" orientation="landscape" r:id="rId1"/>
  <headerFooter alignWithMargins="0">
    <oddFooter>&amp;C&amp;8Copyright © 2012 St.Galler Kantonalbank          &amp;D</oddFooter>
  </headerFooter>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6D41"/>
  </sheetPr>
  <dimension ref="B1:H40"/>
  <sheetViews>
    <sheetView showGridLines="0" zoomScaleNormal="100" workbookViewId="0"/>
  </sheetViews>
  <sheetFormatPr baseColWidth="10" defaultRowHeight="13.5"/>
  <cols>
    <col min="1" max="1" width="3.7109375" style="5" customWidth="1"/>
    <col min="2" max="2" width="5.7109375" bestFit="1" customWidth="1"/>
    <col min="3" max="3" width="23.7109375" style="5" customWidth="1"/>
    <col min="4" max="4" width="36.42578125" style="5" customWidth="1"/>
    <col min="5" max="7" width="17.7109375" style="11" customWidth="1"/>
    <col min="8" max="8" width="17.7109375" style="5" customWidth="1"/>
    <col min="9" max="16384" width="11.42578125" style="5"/>
  </cols>
  <sheetData>
    <row r="1" spans="2:8" ht="24.75" customHeight="1"/>
    <row r="2" spans="2:8" ht="25.5" customHeight="1"/>
    <row r="3" spans="2:8" s="18" customFormat="1" ht="24">
      <c r="B3"/>
      <c r="C3" s="28" t="s">
        <v>73</v>
      </c>
      <c r="E3" s="25"/>
      <c r="F3" s="25"/>
      <c r="G3" s="25"/>
    </row>
    <row r="4" spans="2:8" s="18" customFormat="1" ht="15" customHeight="1">
      <c r="B4"/>
      <c r="E4" s="25"/>
      <c r="F4" s="25"/>
      <c r="G4" s="25"/>
    </row>
    <row r="5" spans="2:8" s="18" customFormat="1" ht="15" customHeight="1">
      <c r="B5"/>
      <c r="C5" s="100" t="s">
        <v>76</v>
      </c>
      <c r="D5" s="49" t="str">
        <f>Planbilanz!D5</f>
        <v>Firma XY</v>
      </c>
      <c r="E5" s="83"/>
      <c r="F5" s="83"/>
      <c r="G5" s="84"/>
      <c r="H5" s="48"/>
    </row>
    <row r="6" spans="2:8" s="18" customFormat="1" ht="15" customHeight="1">
      <c r="B6"/>
      <c r="C6" s="100" t="s">
        <v>77</v>
      </c>
      <c r="D6" s="85">
        <f>Planbilanz!D6</f>
        <v>45292</v>
      </c>
      <c r="E6" s="83"/>
      <c r="F6" s="83"/>
      <c r="G6" s="84"/>
      <c r="H6" s="48"/>
    </row>
    <row r="7" spans="2:8" s="18" customFormat="1" ht="15" customHeight="1">
      <c r="B7"/>
      <c r="C7" s="48"/>
      <c r="D7" s="85"/>
      <c r="E7" s="83"/>
      <c r="F7" s="83"/>
      <c r="G7" s="84"/>
      <c r="H7" s="48"/>
    </row>
    <row r="8" spans="2:8" s="17" customFormat="1" ht="15" customHeight="1">
      <c r="B8"/>
      <c r="C8" s="180" t="s">
        <v>73</v>
      </c>
      <c r="D8" s="181"/>
      <c r="E8" s="101" t="str">
        <f>Planbilanz!F8</f>
        <v>Planjahr 1</v>
      </c>
      <c r="F8" s="101" t="str">
        <f>Planbilanz!G8</f>
        <v>Planjahr 2</v>
      </c>
      <c r="G8" s="102" t="str">
        <f>Planbilanz!H8</f>
        <v>Planjahr 3</v>
      </c>
      <c r="H8" s="101" t="str">
        <f>Planbilanz!I8</f>
        <v>Planjahr 4</v>
      </c>
    </row>
    <row r="9" spans="2:8" s="18" customFormat="1" ht="15" customHeight="1">
      <c r="B9"/>
      <c r="C9" s="199" t="s">
        <v>187</v>
      </c>
      <c r="D9" s="199"/>
      <c r="E9" s="93">
        <f>Planerfolgsrechnung!H45</f>
        <v>0</v>
      </c>
      <c r="F9" s="93">
        <f>Planerfolgsrechnung!J45</f>
        <v>0</v>
      </c>
      <c r="G9" s="93">
        <f>Planerfolgsrechnung!L45</f>
        <v>0</v>
      </c>
      <c r="H9" s="93">
        <f>Planerfolgsrechnung!N45</f>
        <v>0</v>
      </c>
    </row>
    <row r="10" spans="2:8" s="18" customFormat="1" ht="15" customHeight="1">
      <c r="B10"/>
      <c r="C10" s="201" t="s">
        <v>64</v>
      </c>
      <c r="D10" s="201"/>
      <c r="E10" s="103">
        <f>-Planerfolgsrechnung!H28-Planerfolgsrechnung!H36</f>
        <v>0</v>
      </c>
      <c r="F10" s="103">
        <f>-Planerfolgsrechnung!J28-Planerfolgsrechnung!J36</f>
        <v>0</v>
      </c>
      <c r="G10" s="103">
        <f>-Planerfolgsrechnung!L28-Planerfolgsrechnung!L36</f>
        <v>0</v>
      </c>
      <c r="H10" s="103">
        <f>-Planerfolgsrechnung!N28-Planerfolgsrechnung!N36</f>
        <v>0</v>
      </c>
    </row>
    <row r="11" spans="2:8" s="18" customFormat="1" ht="15" customHeight="1">
      <c r="B11"/>
      <c r="C11" s="208" t="s">
        <v>113</v>
      </c>
      <c r="D11" s="200"/>
      <c r="E11" s="103">
        <f>-Planerfolgsrechnung!H30+Planerfolgsrechnung!H37</f>
        <v>0</v>
      </c>
      <c r="F11" s="103">
        <f>-Planerfolgsrechnung!J30+Planerfolgsrechnung!J37</f>
        <v>0</v>
      </c>
      <c r="G11" s="103">
        <f>-Planerfolgsrechnung!L30+Planerfolgsrechnung!L37</f>
        <v>0</v>
      </c>
      <c r="H11" s="103">
        <f>-Planerfolgsrechnung!N30+Planerfolgsrechnung!N37</f>
        <v>0</v>
      </c>
    </row>
    <row r="12" spans="2:8" s="18" customFormat="1" ht="15" customHeight="1">
      <c r="B12"/>
      <c r="C12" s="208" t="s">
        <v>219</v>
      </c>
      <c r="D12" s="200"/>
      <c r="E12" s="103">
        <f>Planbilanz!F34-Planbilanz!E34+Planbilanz!F41-Planbilanz!E41</f>
        <v>0</v>
      </c>
      <c r="F12" s="103">
        <f>Planbilanz!G34-Planbilanz!F34+Planbilanz!G41-Planbilanz!F41</f>
        <v>0</v>
      </c>
      <c r="G12" s="103">
        <f>Planbilanz!H34-Planbilanz!G34+Planbilanz!H41-Planbilanz!G41</f>
        <v>0</v>
      </c>
      <c r="H12" s="103">
        <f>Planbilanz!I34-Planbilanz!H34+Planbilanz!I41-Planbilanz!H41</f>
        <v>0</v>
      </c>
    </row>
    <row r="13" spans="2:8" s="18" customFormat="1" ht="15" customHeight="1">
      <c r="B13"/>
      <c r="C13" s="208" t="s">
        <v>114</v>
      </c>
      <c r="D13" s="200"/>
      <c r="E13" s="90"/>
      <c r="F13" s="90"/>
      <c r="G13" s="90"/>
      <c r="H13" s="90"/>
    </row>
    <row r="14" spans="2:8" s="17" customFormat="1" ht="15" customHeight="1">
      <c r="B14"/>
      <c r="C14" s="199" t="s">
        <v>115</v>
      </c>
      <c r="D14" s="199"/>
      <c r="E14" s="93">
        <f>SUM(E9:E13)</f>
        <v>0</v>
      </c>
      <c r="F14" s="93">
        <f>SUM(F9:F13)</f>
        <v>0</v>
      </c>
      <c r="G14" s="93">
        <f>SUM(G9:G13)</f>
        <v>0</v>
      </c>
      <c r="H14" s="93">
        <f>SUM(H9:H13)</f>
        <v>0</v>
      </c>
    </row>
    <row r="15" spans="2:8" s="18" customFormat="1" ht="15" customHeight="1">
      <c r="B15"/>
      <c r="C15" s="201" t="s">
        <v>116</v>
      </c>
      <c r="D15" s="201"/>
      <c r="E15" s="103">
        <f>Planbilanz!E11-Planbilanz!F11</f>
        <v>0</v>
      </c>
      <c r="F15" s="103">
        <f>Planbilanz!F11-Planbilanz!G11</f>
        <v>0</v>
      </c>
      <c r="G15" s="103">
        <f>Planbilanz!G11-Planbilanz!H11</f>
        <v>0</v>
      </c>
      <c r="H15" s="103">
        <f>Planbilanz!H11-Planbilanz!I11</f>
        <v>0</v>
      </c>
    </row>
    <row r="16" spans="2:8" s="18" customFormat="1" ht="15" customHeight="1">
      <c r="B16"/>
      <c r="C16" s="201" t="s">
        <v>220</v>
      </c>
      <c r="D16" s="201"/>
      <c r="E16" s="103">
        <f>Planbilanz!E12-Planbilanz!F12</f>
        <v>0</v>
      </c>
      <c r="F16" s="103">
        <f>Planbilanz!F12-Planbilanz!G12</f>
        <v>0</v>
      </c>
      <c r="G16" s="103">
        <f>Planbilanz!G12-Planbilanz!H12</f>
        <v>0</v>
      </c>
      <c r="H16" s="103">
        <f>Planbilanz!H12-Planbilanz!I12</f>
        <v>0</v>
      </c>
    </row>
    <row r="17" spans="2:8" s="18" customFormat="1" ht="15" customHeight="1">
      <c r="B17"/>
      <c r="C17" s="201" t="s">
        <v>117</v>
      </c>
      <c r="D17" s="201"/>
      <c r="E17" s="103">
        <f>(Planbilanz!E13+Planbilanz!E14)-(Planbilanz!F13+Planbilanz!F14)</f>
        <v>0</v>
      </c>
      <c r="F17" s="103">
        <f>(Planbilanz!F13+Planbilanz!F14)-(Planbilanz!G13+Planbilanz!G14)</f>
        <v>0</v>
      </c>
      <c r="G17" s="103">
        <f>(Planbilanz!G13+Planbilanz!G14)-(Planbilanz!H13+Planbilanz!H14)</f>
        <v>0</v>
      </c>
      <c r="H17" s="103">
        <f>(Planbilanz!H13+Planbilanz!H14)-(Planbilanz!I13+Planbilanz!I14)</f>
        <v>0</v>
      </c>
    </row>
    <row r="18" spans="2:8" s="18" customFormat="1" ht="15" customHeight="1">
      <c r="B18"/>
      <c r="C18" s="201" t="s">
        <v>118</v>
      </c>
      <c r="D18" s="201"/>
      <c r="E18" s="103">
        <f>Planbilanz!E15-Planbilanz!F15</f>
        <v>0</v>
      </c>
      <c r="F18" s="103">
        <f>Planbilanz!F15-Planbilanz!G15</f>
        <v>0</v>
      </c>
      <c r="G18" s="103">
        <f>Planbilanz!G15-Planbilanz!H15</f>
        <v>0</v>
      </c>
      <c r="H18" s="103">
        <f>Planbilanz!H15-Planbilanz!I15</f>
        <v>0</v>
      </c>
    </row>
    <row r="19" spans="2:8" s="18" customFormat="1" ht="15" customHeight="1">
      <c r="B19"/>
      <c r="C19" s="201" t="s">
        <v>119</v>
      </c>
      <c r="D19" s="201"/>
      <c r="E19" s="103">
        <f>Planbilanz!F31-Planbilanz!E31</f>
        <v>0</v>
      </c>
      <c r="F19" s="103">
        <f>Planbilanz!G31-Planbilanz!F31</f>
        <v>0</v>
      </c>
      <c r="G19" s="103">
        <f>Planbilanz!H31-Planbilanz!G31</f>
        <v>0</v>
      </c>
      <c r="H19" s="103">
        <f>Planbilanz!I31-Planbilanz!H31</f>
        <v>0</v>
      </c>
    </row>
    <row r="20" spans="2:8" s="18" customFormat="1" ht="15" customHeight="1">
      <c r="B20"/>
      <c r="C20" s="104" t="s">
        <v>166</v>
      </c>
      <c r="D20" s="96"/>
      <c r="E20" s="103">
        <f>(Planbilanz!F32+Planbilanz!F33)-(Planbilanz!E32+Planbilanz!E33)</f>
        <v>0</v>
      </c>
      <c r="F20" s="103">
        <f>(Planbilanz!G32+Planbilanz!G33)-(Planbilanz!F32+Planbilanz!F33)</f>
        <v>0</v>
      </c>
      <c r="G20" s="103">
        <f>(Planbilanz!H32+Planbilanz!H33)-(Planbilanz!G32+Planbilanz!G33)</f>
        <v>0</v>
      </c>
      <c r="H20" s="103">
        <f>(Planbilanz!I32+Planbilanz!I33)-(Planbilanz!H32+Planbilanz!H33)</f>
        <v>0</v>
      </c>
    </row>
    <row r="21" spans="2:8" s="18" customFormat="1" ht="15" customHeight="1">
      <c r="B21"/>
      <c r="C21" s="201" t="s">
        <v>120</v>
      </c>
      <c r="D21" s="201"/>
      <c r="E21" s="103"/>
      <c r="F21" s="103"/>
      <c r="G21" s="103"/>
      <c r="H21" s="103"/>
    </row>
    <row r="22" spans="2:8" s="18" customFormat="1" ht="15" customHeight="1">
      <c r="B22"/>
      <c r="C22" s="104" t="s">
        <v>121</v>
      </c>
      <c r="D22" s="104"/>
      <c r="E22" s="58">
        <f>Planbilanz!F35-Planbilanz!E35</f>
        <v>0</v>
      </c>
      <c r="F22" s="58">
        <f>Planbilanz!G35-Planbilanz!F35</f>
        <v>0</v>
      </c>
      <c r="G22" s="58">
        <f>Planbilanz!H35-Planbilanz!G35</f>
        <v>0</v>
      </c>
      <c r="H22" s="58">
        <f>Planbilanz!I35-Planbilanz!H35</f>
        <v>0</v>
      </c>
    </row>
    <row r="23" spans="2:8" s="18" customFormat="1" ht="15" customHeight="1">
      <c r="B23"/>
      <c r="C23" s="201" t="s">
        <v>122</v>
      </c>
      <c r="D23" s="201"/>
      <c r="E23" s="58">
        <f>SUM(E15:E22)</f>
        <v>0</v>
      </c>
      <c r="F23" s="58">
        <f t="shared" ref="F23:H23" si="0">SUM(F15:F22)</f>
        <v>0</v>
      </c>
      <c r="G23" s="58">
        <f t="shared" si="0"/>
        <v>0</v>
      </c>
      <c r="H23" s="58">
        <f t="shared" si="0"/>
        <v>0</v>
      </c>
    </row>
    <row r="24" spans="2:8" s="17" customFormat="1" ht="15" customHeight="1">
      <c r="B24"/>
      <c r="C24" s="199" t="s">
        <v>123</v>
      </c>
      <c r="D24" s="199"/>
      <c r="E24" s="93">
        <f>SUM(E23,E14)</f>
        <v>0</v>
      </c>
      <c r="F24" s="93">
        <f>SUM(F23,F14)</f>
        <v>0</v>
      </c>
      <c r="G24" s="93">
        <f>SUM(G23,G14)</f>
        <v>0</v>
      </c>
      <c r="H24" s="93">
        <f>SUM(H23,H14)</f>
        <v>0</v>
      </c>
    </row>
    <row r="25" spans="2:8" s="18" customFormat="1" ht="15" customHeight="1">
      <c r="B25"/>
      <c r="C25" s="201" t="s">
        <v>125</v>
      </c>
      <c r="D25" s="201"/>
      <c r="E25" s="103">
        <f>(SUM(Planbilanz!E19:'Planbilanz'!E25)-SUM(Planbilanz!F19:'Planbilanz'!F25))+Planerfolgsrechnung!H28</f>
        <v>0</v>
      </c>
      <c r="F25" s="103">
        <f>(SUM(Planbilanz!F19:'Planbilanz'!F25)-SUM(Planbilanz!G19:'Planbilanz'!G25))+Planerfolgsrechnung!J28</f>
        <v>0</v>
      </c>
      <c r="G25" s="103">
        <f>(SUM(Planbilanz!G19:'Planbilanz'!G25)-SUM(Planbilanz!H19:'Planbilanz'!H25))+Planerfolgsrechnung!L28</f>
        <v>0</v>
      </c>
      <c r="H25" s="103">
        <f>(SUM(Planbilanz!H19:'Planbilanz'!H25)-SUM(Planbilanz!I19:'Planbilanz'!I25))+Planerfolgsrechnung!N28</f>
        <v>0</v>
      </c>
    </row>
    <row r="26" spans="2:8" s="18" customFormat="1" ht="15" customHeight="1">
      <c r="B26"/>
      <c r="C26" s="201" t="s">
        <v>124</v>
      </c>
      <c r="D26" s="201"/>
      <c r="E26" s="103">
        <f>(Planbilanz!E19+Planbilanz!E20)-(Planbilanz!F19+Planbilanz!F20)</f>
        <v>0</v>
      </c>
      <c r="F26" s="103">
        <f>(Planbilanz!F19+Planbilanz!F20)-(Planbilanz!G19+Planbilanz!G20)</f>
        <v>0</v>
      </c>
      <c r="G26" s="103">
        <f>(Planbilanz!G19+Planbilanz!G20)-(Planbilanz!H19+Planbilanz!H20)</f>
        <v>0</v>
      </c>
      <c r="H26" s="103">
        <f>(Planbilanz!H19+Planbilanz!H20)-(Planbilanz!I19+Planbilanz!I20)</f>
        <v>0</v>
      </c>
    </row>
    <row r="27" spans="2:8" s="18" customFormat="1" ht="15" customHeight="1">
      <c r="B27"/>
      <c r="C27" s="201" t="s">
        <v>126</v>
      </c>
      <c r="D27" s="201"/>
      <c r="E27" s="103">
        <f>Planbilanz!E25-Planbilanz!F25</f>
        <v>0</v>
      </c>
      <c r="F27" s="103">
        <f>Planbilanz!F25-Planbilanz!G25</f>
        <v>0</v>
      </c>
      <c r="G27" s="103">
        <f>Planbilanz!G25-Planbilanz!H25</f>
        <v>0</v>
      </c>
      <c r="H27" s="103">
        <f>Planbilanz!H25-Planbilanz!I25</f>
        <v>0</v>
      </c>
    </row>
    <row r="28" spans="2:8" s="18" customFormat="1" ht="15" customHeight="1">
      <c r="B28"/>
      <c r="C28" s="208" t="s">
        <v>167</v>
      </c>
      <c r="D28" s="200"/>
      <c r="E28" s="103">
        <f>Planbilanz!E20-Planbilanz!F20+Planerfolgsrechnung!H36</f>
        <v>0</v>
      </c>
      <c r="F28" s="103">
        <f>Planbilanz!F20-Planbilanz!G20+Planerfolgsrechnung!J36</f>
        <v>0</v>
      </c>
      <c r="G28" s="103">
        <f>Planbilanz!G20-Planbilanz!H20+Planerfolgsrechnung!L36</f>
        <v>0</v>
      </c>
      <c r="H28" s="103">
        <f>Planbilanz!H20-Planbilanz!I20+Planerfolgsrechnung!N36</f>
        <v>0</v>
      </c>
    </row>
    <row r="29" spans="2:8" s="17" customFormat="1" ht="15" customHeight="1">
      <c r="B29"/>
      <c r="C29" s="199" t="s">
        <v>127</v>
      </c>
      <c r="D29" s="199"/>
      <c r="E29" s="93">
        <f>SUM(E25:E28)</f>
        <v>0</v>
      </c>
      <c r="F29" s="93">
        <f>SUM(F25:F28)</f>
        <v>0</v>
      </c>
      <c r="G29" s="93">
        <f>SUM(G25:G28)</f>
        <v>0</v>
      </c>
      <c r="H29" s="93">
        <f>SUM(H25:H28)</f>
        <v>0</v>
      </c>
    </row>
    <row r="30" spans="2:8" s="18" customFormat="1" ht="15" customHeight="1">
      <c r="B30"/>
      <c r="C30" s="208" t="s">
        <v>209</v>
      </c>
      <c r="D30" s="200"/>
      <c r="E30" s="103">
        <f>Planbilanz!E32-Planbilanz!F32</f>
        <v>0</v>
      </c>
      <c r="F30" s="103">
        <f>Planbilanz!F32-Planbilanz!G32</f>
        <v>0</v>
      </c>
      <c r="G30" s="103">
        <f>Planbilanz!G32-Planbilanz!H32</f>
        <v>0</v>
      </c>
      <c r="H30" s="103">
        <f>Planbilanz!H32-Planbilanz!I32</f>
        <v>0</v>
      </c>
    </row>
    <row r="31" spans="2:8" s="18" customFormat="1" ht="15" customHeight="1">
      <c r="B31"/>
      <c r="C31" s="208" t="s">
        <v>210</v>
      </c>
      <c r="D31" s="200"/>
      <c r="E31" s="103">
        <f>Planbilanz!F39-Planbilanz!E39</f>
        <v>0</v>
      </c>
      <c r="F31" s="103">
        <f>Planbilanz!G39-Planbilanz!F39</f>
        <v>0</v>
      </c>
      <c r="G31" s="103">
        <f>Planbilanz!H39-Planbilanz!G39</f>
        <v>0</v>
      </c>
      <c r="H31" s="103">
        <f>Planbilanz!I39-Planbilanz!H39</f>
        <v>0</v>
      </c>
    </row>
    <row r="32" spans="2:8" s="18" customFormat="1" ht="15" customHeight="1">
      <c r="B32"/>
      <c r="C32" s="203" t="s">
        <v>169</v>
      </c>
      <c r="D32" s="203"/>
      <c r="E32" s="103">
        <f>Planbilanz!E40-Planbilanz!F40</f>
        <v>0</v>
      </c>
      <c r="F32" s="103">
        <f>Planbilanz!F40-Planbilanz!G40</f>
        <v>0</v>
      </c>
      <c r="G32" s="103">
        <f>Planbilanz!G40-Planbilanz!H40</f>
        <v>0</v>
      </c>
      <c r="H32" s="103">
        <f>Planbilanz!H40-Planbilanz!I40</f>
        <v>0</v>
      </c>
    </row>
    <row r="33" spans="2:8" s="18" customFormat="1" ht="15" customHeight="1">
      <c r="B33"/>
      <c r="C33" s="205" t="s">
        <v>170</v>
      </c>
      <c r="D33" s="205"/>
      <c r="E33" s="164"/>
      <c r="F33" s="90"/>
      <c r="G33" s="90"/>
      <c r="H33" s="90"/>
    </row>
    <row r="34" spans="2:8" s="18" customFormat="1" ht="15" customHeight="1">
      <c r="B34"/>
      <c r="C34" s="206" t="s">
        <v>217</v>
      </c>
      <c r="D34" s="207"/>
      <c r="E34" s="164">
        <f>(Planbilanz!F54)*-1</f>
        <v>0</v>
      </c>
      <c r="F34" s="90">
        <f>(Planbilanz!G54)*-1</f>
        <v>0</v>
      </c>
      <c r="G34" s="90">
        <f>(Planbilanz!H54)*-1</f>
        <v>0</v>
      </c>
      <c r="H34" s="90">
        <f>(Planbilanz!I54)*-1</f>
        <v>0</v>
      </c>
    </row>
    <row r="35" spans="2:8" s="18" customFormat="1" ht="15" customHeight="1">
      <c r="B35"/>
      <c r="C35" s="204" t="s">
        <v>171</v>
      </c>
      <c r="D35" s="204"/>
      <c r="E35" s="103">
        <f>Planbilanz!F51-Planbilanz!E51-Planbilanz!F50+Planerfolgsrechnung!H46+Planbilanz!F54</f>
        <v>0</v>
      </c>
      <c r="F35" s="163" t="str">
        <f>IFERROR(Planbilanz!G51-Planbilanz!F51-Planbilanz!G50+Planerfolgsrechnung!I46+Planbilanz!G54,"0")</f>
        <v>0</v>
      </c>
      <c r="G35" s="103">
        <f>Planbilanz!H51-Planbilanz!G51-Planbilanz!H50+Planerfolgsrechnung!J46+Planbilanz!H54</f>
        <v>0</v>
      </c>
      <c r="H35" s="103" t="str">
        <f>IFERROR(Planbilanz!I51-Planbilanz!H51-Planbilanz!I50+Planerfolgsrechnung!K46+Planbilanz!I54,"0")</f>
        <v>0</v>
      </c>
    </row>
    <row r="36" spans="2:8" s="17" customFormat="1" ht="15" customHeight="1">
      <c r="B36"/>
      <c r="C36" s="199" t="s">
        <v>128</v>
      </c>
      <c r="D36" s="199"/>
      <c r="E36" s="93">
        <f>SUM(E30:E35)</f>
        <v>0</v>
      </c>
      <c r="F36" s="93">
        <f>SUM(F30:F35)</f>
        <v>0</v>
      </c>
      <c r="G36" s="93">
        <f>SUM(G30:G35)</f>
        <v>0</v>
      </c>
      <c r="H36" s="93">
        <f>SUM(H30:H35)</f>
        <v>0</v>
      </c>
    </row>
    <row r="37" spans="2:8" s="17" customFormat="1" ht="15" customHeight="1">
      <c r="B37"/>
      <c r="C37" s="201" t="s">
        <v>129</v>
      </c>
      <c r="D37" s="201"/>
      <c r="E37" s="103">
        <f>E24+E29+E36</f>
        <v>0</v>
      </c>
      <c r="F37" s="103">
        <f>F24+F29+F36</f>
        <v>0</v>
      </c>
      <c r="G37" s="103">
        <f>G24+G29+G36</f>
        <v>0</v>
      </c>
      <c r="H37" s="103">
        <f>H24+H29+H36</f>
        <v>0</v>
      </c>
    </row>
    <row r="38" spans="2:8" s="17" customFormat="1" ht="15" customHeight="1">
      <c r="B38"/>
      <c r="C38" s="201" t="s">
        <v>130</v>
      </c>
      <c r="D38" s="201"/>
      <c r="E38" s="103">
        <f>Planbilanz!F10-Planbilanz!E10</f>
        <v>0</v>
      </c>
      <c r="F38" s="103">
        <f>Planbilanz!G10-Planbilanz!F10</f>
        <v>0</v>
      </c>
      <c r="G38" s="103">
        <f>Planbilanz!H10-Planbilanz!G10</f>
        <v>0</v>
      </c>
      <c r="H38" s="103">
        <f>Planbilanz!I10-Planbilanz!H10</f>
        <v>0</v>
      </c>
    </row>
    <row r="39" spans="2:8" s="17" customFormat="1" ht="15" customHeight="1">
      <c r="B39"/>
      <c r="C39" s="201" t="s">
        <v>131</v>
      </c>
      <c r="D39" s="201"/>
      <c r="E39" s="103">
        <f>E37-E38</f>
        <v>0</v>
      </c>
      <c r="F39" s="103">
        <f>F37-F38</f>
        <v>0</v>
      </c>
      <c r="G39" s="103">
        <f>G37-G38</f>
        <v>0</v>
      </c>
      <c r="H39" s="103">
        <f>H37-H38</f>
        <v>0</v>
      </c>
    </row>
    <row r="40" spans="2:8" s="18" customFormat="1" ht="15" customHeight="1">
      <c r="B40"/>
      <c r="C40" s="105" t="s">
        <v>65</v>
      </c>
      <c r="D40" s="82"/>
      <c r="E40" s="83"/>
      <c r="F40" s="83"/>
      <c r="G40" s="83"/>
      <c r="H40" s="82"/>
    </row>
  </sheetData>
  <protectedRanges>
    <protectedRange sqref="E33:H34 E13:H13" name="Mittelflussrechnung"/>
  </protectedRanges>
  <mergeCells count="30">
    <mergeCell ref="C8:D8"/>
    <mergeCell ref="C9:D9"/>
    <mergeCell ref="C10:D10"/>
    <mergeCell ref="C14:D14"/>
    <mergeCell ref="C25:D25"/>
    <mergeCell ref="C11:D11"/>
    <mergeCell ref="C15:D15"/>
    <mergeCell ref="C12:D12"/>
    <mergeCell ref="C13:D13"/>
    <mergeCell ref="C17:D17"/>
    <mergeCell ref="C18:D18"/>
    <mergeCell ref="C16:D16"/>
    <mergeCell ref="C19:D19"/>
    <mergeCell ref="C21:D21"/>
    <mergeCell ref="C24:D24"/>
    <mergeCell ref="C23:D23"/>
    <mergeCell ref="C31:D31"/>
    <mergeCell ref="C30:D30"/>
    <mergeCell ref="C28:D28"/>
    <mergeCell ref="C26:D26"/>
    <mergeCell ref="C27:D27"/>
    <mergeCell ref="C29:D29"/>
    <mergeCell ref="C39:D39"/>
    <mergeCell ref="C36:D36"/>
    <mergeCell ref="C37:D37"/>
    <mergeCell ref="C38:D38"/>
    <mergeCell ref="C32:D32"/>
    <mergeCell ref="C35:D35"/>
    <mergeCell ref="C33:D33"/>
    <mergeCell ref="C34:D34"/>
  </mergeCells>
  <phoneticPr fontId="1" type="noConversion"/>
  <pageMargins left="0.39370078740157483" right="0.39370078740157483" top="0.39370078740157483" bottom="0.78740157480314965" header="0.51181102362204722" footer="0.39370078740157483"/>
  <pageSetup paperSize="9" scale="69" orientation="landscape" r:id="rId1"/>
  <headerFooter alignWithMargins="0">
    <oddFooter>&amp;C&amp;8Copyright © 2012 St.Galler Kantonalbank          &amp;D</oddFooter>
  </headerFooter>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6D41"/>
  </sheetPr>
  <dimension ref="A1:I33"/>
  <sheetViews>
    <sheetView showGridLines="0" zoomScaleNormal="100" workbookViewId="0"/>
  </sheetViews>
  <sheetFormatPr baseColWidth="10" defaultRowHeight="13.5"/>
  <cols>
    <col min="1" max="1" width="3.7109375" style="5" customWidth="1"/>
    <col min="2" max="2" width="6.7109375" bestFit="1" customWidth="1"/>
    <col min="3" max="3" width="22.85546875" style="5" customWidth="1"/>
    <col min="4" max="4" width="52" style="5" customWidth="1"/>
    <col min="5" max="5" width="6.42578125" style="5" bestFit="1" customWidth="1"/>
    <col min="6" max="8" width="17.7109375" style="11" customWidth="1"/>
    <col min="9" max="9" width="17.7109375" style="5" customWidth="1"/>
    <col min="10" max="16384" width="11.42578125" style="5"/>
  </cols>
  <sheetData>
    <row r="1" spans="1:9" s="18" customFormat="1" ht="25.5" customHeight="1">
      <c r="B1"/>
      <c r="F1" s="25"/>
      <c r="G1" s="25"/>
      <c r="H1" s="25"/>
    </row>
    <row r="2" spans="1:9" s="18" customFormat="1" ht="25.5" customHeight="1">
      <c r="B2"/>
      <c r="F2" s="25"/>
      <c r="G2" s="25"/>
      <c r="H2" s="25"/>
    </row>
    <row r="3" spans="1:9" s="18" customFormat="1" ht="24">
      <c r="B3"/>
      <c r="C3" s="210" t="s">
        <v>74</v>
      </c>
      <c r="D3" s="210"/>
      <c r="E3" s="29"/>
      <c r="F3" s="25"/>
      <c r="G3" s="25"/>
      <c r="H3" s="25"/>
      <c r="I3" s="14"/>
    </row>
    <row r="4" spans="1:9" s="18" customFormat="1" ht="15" customHeight="1">
      <c r="B4"/>
      <c r="F4" s="25"/>
      <c r="G4" s="25"/>
      <c r="H4" s="25"/>
    </row>
    <row r="5" spans="1:9" s="18" customFormat="1" ht="15" customHeight="1">
      <c r="B5"/>
      <c r="C5" s="100" t="s">
        <v>76</v>
      </c>
      <c r="D5" s="49" t="str">
        <f>Planbilanz!D5</f>
        <v>Firma XY</v>
      </c>
      <c r="E5" s="49"/>
      <c r="F5" s="83"/>
      <c r="G5" s="83"/>
      <c r="H5" s="84"/>
      <c r="I5" s="48"/>
    </row>
    <row r="6" spans="1:9" s="18" customFormat="1" ht="15" customHeight="1">
      <c r="B6"/>
      <c r="C6" s="100" t="s">
        <v>77</v>
      </c>
      <c r="D6" s="85">
        <f>Planbilanz!D6</f>
        <v>45292</v>
      </c>
      <c r="E6" s="85"/>
      <c r="F6" s="83"/>
      <c r="G6" s="83"/>
      <c r="H6" s="84"/>
      <c r="I6" s="48"/>
    </row>
    <row r="7" spans="1:9" s="18" customFormat="1" ht="15" customHeight="1">
      <c r="B7"/>
      <c r="C7" s="48"/>
      <c r="D7" s="85"/>
      <c r="E7" s="85"/>
      <c r="F7" s="83"/>
      <c r="G7" s="83"/>
      <c r="H7" s="84"/>
      <c r="I7" s="48"/>
    </row>
    <row r="8" spans="1:9" s="17" customFormat="1" ht="15" customHeight="1">
      <c r="B8"/>
      <c r="C8" s="197" t="s">
        <v>74</v>
      </c>
      <c r="D8" s="197"/>
      <c r="E8" s="182"/>
      <c r="F8" s="106" t="str">
        <f>Planbilanz!F8</f>
        <v>Planjahr 1</v>
      </c>
      <c r="G8" s="106" t="str">
        <f>Planbilanz!G8</f>
        <v>Planjahr 2</v>
      </c>
      <c r="H8" s="55" t="str">
        <f>Planbilanz!H8</f>
        <v>Planjahr 3</v>
      </c>
      <c r="I8" s="107" t="str">
        <f>Planbilanz!I8</f>
        <v>Planjahr 4</v>
      </c>
    </row>
    <row r="9" spans="1:9" s="17" customFormat="1" ht="15" customHeight="1">
      <c r="B9"/>
      <c r="C9" s="211" t="s">
        <v>176</v>
      </c>
      <c r="D9" s="211"/>
      <c r="E9" s="108"/>
      <c r="F9" s="111"/>
      <c r="G9" s="111"/>
      <c r="H9" s="111"/>
      <c r="I9" s="111"/>
    </row>
    <row r="10" spans="1:9" s="18" customFormat="1" ht="15" customHeight="1">
      <c r="B10"/>
      <c r="C10" s="201" t="s">
        <v>66</v>
      </c>
      <c r="D10" s="201"/>
      <c r="E10" s="96" t="s">
        <v>80</v>
      </c>
      <c r="F10" s="158" t="str">
        <f>IF(ISERROR(Planbilanz!F51/Planbilanz!F27),"",Planbilanz!F51/Planbilanz!F27)</f>
        <v/>
      </c>
      <c r="G10" s="158" t="str">
        <f>IF(ISERROR(Planbilanz!G51/Planbilanz!G27),"",Planbilanz!G51/Planbilanz!G27)</f>
        <v/>
      </c>
      <c r="H10" s="158" t="str">
        <f>IF(ISERROR(Planbilanz!H51/Planbilanz!H27),"",Planbilanz!H51/Planbilanz!H27)</f>
        <v/>
      </c>
      <c r="I10" s="158" t="str">
        <f>IF(ISERROR(Planbilanz!I51/Planbilanz!I27),"",Planbilanz!I51/Planbilanz!I27)</f>
        <v/>
      </c>
    </row>
    <row r="11" spans="1:9" s="14" customFormat="1" ht="15" customHeight="1">
      <c r="B11"/>
      <c r="C11" s="109"/>
      <c r="D11" s="109"/>
      <c r="E11" s="109"/>
      <c r="F11" s="112"/>
      <c r="G11" s="112"/>
      <c r="H11" s="112"/>
      <c r="I11" s="112"/>
    </row>
    <row r="12" spans="1:9" s="17" customFormat="1" ht="15" customHeight="1">
      <c r="B12"/>
      <c r="C12" s="209" t="s">
        <v>172</v>
      </c>
      <c r="D12" s="209"/>
      <c r="E12" s="110"/>
      <c r="F12" s="113"/>
      <c r="G12" s="113"/>
      <c r="H12" s="113"/>
      <c r="I12" s="113"/>
    </row>
    <row r="13" spans="1:9" s="18" customFormat="1" ht="15" customHeight="1">
      <c r="B13"/>
      <c r="C13" s="201" t="s">
        <v>68</v>
      </c>
      <c r="D13" s="201"/>
      <c r="E13" s="96" t="s">
        <v>80</v>
      </c>
      <c r="F13" s="158" t="str">
        <f>IF(ISERROR(Planbilanz!F10/Planbilanz!F36),"",Planbilanz!F10/Planbilanz!F36)</f>
        <v/>
      </c>
      <c r="G13" s="158" t="str">
        <f>IF(ISERROR(Planbilanz!G10/Planbilanz!G36),"",Planbilanz!G10/Planbilanz!G36)</f>
        <v/>
      </c>
      <c r="H13" s="158" t="str">
        <f>IF(ISERROR(Planbilanz!H10/Planbilanz!H36),"",Planbilanz!H10/Planbilanz!H36)</f>
        <v/>
      </c>
      <c r="I13" s="158" t="str">
        <f>IF(ISERROR(Planbilanz!I10/Planbilanz!I36),"",Planbilanz!I10/Planbilanz!I36)</f>
        <v/>
      </c>
    </row>
    <row r="14" spans="1:9" s="18" customFormat="1" ht="15" customHeight="1">
      <c r="B14"/>
      <c r="C14" s="212" t="s">
        <v>69</v>
      </c>
      <c r="D14" s="212"/>
      <c r="E14" s="96" t="s">
        <v>80</v>
      </c>
      <c r="F14" s="158" t="str">
        <f>IF(ISERROR((Planbilanz!F10+Planbilanz!F11)/Planbilanz!F36),"",(Planbilanz!F10+Planbilanz!F11)/Planbilanz!F36)</f>
        <v/>
      </c>
      <c r="G14" s="158" t="str">
        <f>IF(ISERROR((Planbilanz!G10+Planbilanz!G11)/Planbilanz!G36),"",(Planbilanz!G10+Planbilanz!G11)/Planbilanz!G36)</f>
        <v/>
      </c>
      <c r="H14" s="158" t="str">
        <f>IF(ISERROR((Planbilanz!H10+Planbilanz!H11)/Planbilanz!H36),"",(Planbilanz!H10+Planbilanz!H11)/Planbilanz!H36)</f>
        <v/>
      </c>
      <c r="I14" s="158" t="str">
        <f>IF(ISERROR((Planbilanz!I10+Planbilanz!I11)/Planbilanz!I36),"",(Planbilanz!I10+Planbilanz!I11)/Planbilanz!I36)</f>
        <v/>
      </c>
    </row>
    <row r="15" spans="1:9" s="18" customFormat="1" ht="15" customHeight="1">
      <c r="B15"/>
      <c r="C15" s="201" t="s">
        <v>70</v>
      </c>
      <c r="D15" s="201"/>
      <c r="E15" s="96" t="s">
        <v>80</v>
      </c>
      <c r="F15" s="158" t="str">
        <f>IF(ISERROR(Planbilanz!F16/Planbilanz!F36),"",Planbilanz!F16/Planbilanz!F36)</f>
        <v/>
      </c>
      <c r="G15" s="158" t="str">
        <f>IF(ISERROR(Planbilanz!G16/Planbilanz!G36),"",Planbilanz!G16/Planbilanz!G36)</f>
        <v/>
      </c>
      <c r="H15" s="158" t="str">
        <f>IF(ISERROR(Planbilanz!H16/Planbilanz!H36),"",Planbilanz!H16/Planbilanz!H36)</f>
        <v/>
      </c>
      <c r="I15" s="158" t="str">
        <f>IF(ISERROR(Planbilanz!I16/Planbilanz!I36),"",Planbilanz!I16/Planbilanz!I36)</f>
        <v/>
      </c>
    </row>
    <row r="16" spans="1:9" s="18" customFormat="1" ht="15" customHeight="1">
      <c r="A16" s="14"/>
      <c r="B16"/>
      <c r="C16" s="109"/>
      <c r="D16" s="109"/>
      <c r="E16" s="109"/>
      <c r="F16" s="112"/>
      <c r="G16" s="112"/>
      <c r="H16" s="112"/>
      <c r="I16" s="112"/>
    </row>
    <row r="17" spans="2:9" s="18" customFormat="1" ht="15" customHeight="1">
      <c r="B17"/>
      <c r="C17" s="209" t="s">
        <v>177</v>
      </c>
      <c r="D17" s="209"/>
      <c r="E17" s="110"/>
      <c r="F17" s="113"/>
      <c r="G17" s="113"/>
      <c r="H17" s="113"/>
      <c r="I17" s="113"/>
    </row>
    <row r="18" spans="2:9" s="18" customFormat="1" ht="15" customHeight="1">
      <c r="B18"/>
      <c r="C18" s="201" t="s">
        <v>67</v>
      </c>
      <c r="D18" s="201"/>
      <c r="E18" s="96" t="s">
        <v>80</v>
      </c>
      <c r="F18" s="158" t="str">
        <f>IF(ISERROR((Planbilanz!F51+Planbilanz!F42)/Planbilanz!F26),"",(Planbilanz!F51+Planbilanz!F42)/Planbilanz!F26)</f>
        <v/>
      </c>
      <c r="G18" s="158" t="str">
        <f>IF(ISERROR((Planbilanz!G51+Planbilanz!G42)/Planbilanz!G26),"",(Planbilanz!G51+Planbilanz!G42)/Planbilanz!G26)</f>
        <v/>
      </c>
      <c r="H18" s="158" t="str">
        <f>IF(ISERROR((Planbilanz!H51+Planbilanz!H42)/Planbilanz!H26),"",(Planbilanz!H51+Planbilanz!H42)/Planbilanz!H26)</f>
        <v/>
      </c>
      <c r="I18" s="158" t="str">
        <f>IF(ISERROR((Planbilanz!I51+Planbilanz!I42)/Planbilanz!I26),"",(Planbilanz!I51+Planbilanz!I42)/Planbilanz!I26)</f>
        <v/>
      </c>
    </row>
    <row r="19" spans="2:9" s="14" customFormat="1" ht="15" customHeight="1">
      <c r="B19"/>
      <c r="C19" s="109"/>
      <c r="D19" s="109"/>
      <c r="E19" s="109"/>
      <c r="F19" s="112"/>
      <c r="G19" s="112"/>
      <c r="H19" s="112"/>
      <c r="I19" s="112"/>
    </row>
    <row r="20" spans="2:9" s="18" customFormat="1" ht="15" customHeight="1">
      <c r="B20"/>
      <c r="C20" s="209" t="s">
        <v>179</v>
      </c>
      <c r="D20" s="209"/>
      <c r="E20" s="110"/>
      <c r="F20" s="113"/>
      <c r="G20" s="113"/>
      <c r="H20" s="113"/>
      <c r="I20" s="113"/>
    </row>
    <row r="21" spans="2:9" s="18" customFormat="1" ht="15" customHeight="1">
      <c r="B21"/>
      <c r="C21" s="201" t="s">
        <v>178</v>
      </c>
      <c r="D21" s="201"/>
      <c r="E21" s="96" t="s">
        <v>80</v>
      </c>
      <c r="F21" s="158" t="str">
        <f>IF(ISERROR(Planbilanz!F10/(Planbilanz!F36+Planbilanz!F42)),"",Planbilanz!F10/(Planbilanz!F36+Planbilanz!F42))</f>
        <v/>
      </c>
      <c r="G21" s="158" t="str">
        <f>IF(ISERROR(Planbilanz!G10/(Planbilanz!G36+Planbilanz!G42)),"",Planbilanz!G10/(Planbilanz!G36+Planbilanz!G42))</f>
        <v/>
      </c>
      <c r="H21" s="158" t="str">
        <f>IF(ISERROR(Planbilanz!H10/(Planbilanz!H36+Planbilanz!H42)),"",Planbilanz!H10/(Planbilanz!H36+Planbilanz!H42))</f>
        <v/>
      </c>
      <c r="I21" s="158" t="str">
        <f>IF(ISERROR(Planbilanz!I10/(Planbilanz!I36+Planbilanz!I42)),"",Planbilanz!I10/(Planbilanz!I36+Planbilanz!I42))</f>
        <v/>
      </c>
    </row>
    <row r="22" spans="2:9" s="14" customFormat="1" ht="15" customHeight="1">
      <c r="B22"/>
      <c r="C22" s="109"/>
      <c r="D22" s="109"/>
      <c r="E22" s="109"/>
      <c r="F22" s="159"/>
      <c r="G22" s="159"/>
      <c r="H22" s="159"/>
      <c r="I22" s="159"/>
    </row>
    <row r="23" spans="2:9" s="17" customFormat="1" ht="15" customHeight="1">
      <c r="B23"/>
      <c r="C23" s="209" t="s">
        <v>173</v>
      </c>
      <c r="D23" s="209"/>
      <c r="E23" s="110"/>
      <c r="F23" s="113"/>
      <c r="G23" s="113"/>
      <c r="H23" s="113"/>
      <c r="I23" s="113"/>
    </row>
    <row r="24" spans="2:9" s="17" customFormat="1" ht="15" customHeight="1">
      <c r="B24"/>
      <c r="C24" s="212" t="s">
        <v>175</v>
      </c>
      <c r="D24" s="212"/>
      <c r="E24" s="96" t="s">
        <v>80</v>
      </c>
      <c r="F24" s="158" t="str">
        <f>IF(ISERROR((Planerfolgsrechnung!H45)/Planbilanz!F27),"",(Planerfolgsrechnung!H45)/Planbilanz!F27)</f>
        <v/>
      </c>
      <c r="G24" s="158" t="str">
        <f>IF(ISERROR((Planerfolgsrechnung!J45)/Planbilanz!G27),"",(Planerfolgsrechnung!J45)/Planbilanz!G27)</f>
        <v/>
      </c>
      <c r="H24" s="158" t="str">
        <f>IF(ISERROR((Planerfolgsrechnung!L45)/Planbilanz!H27),"",(Planerfolgsrechnung!L45)/Planbilanz!H27)</f>
        <v/>
      </c>
      <c r="I24" s="158" t="str">
        <f>IF(ISERROR((Planerfolgsrechnung!N45)/Planbilanz!I27),"",(Planerfolgsrechnung!N45)/Planbilanz!I27)</f>
        <v/>
      </c>
    </row>
    <row r="25" spans="2:9" s="18" customFormat="1" ht="15" customHeight="1">
      <c r="B25"/>
      <c r="C25" s="201" t="s">
        <v>174</v>
      </c>
      <c r="D25" s="201"/>
      <c r="E25" s="96" t="s">
        <v>80</v>
      </c>
      <c r="F25" s="158" t="str">
        <f>IF(ISERROR(Planerfolgsrechnung!H45/Planbilanz!F51),"",IF(Planbilanz!F51&lt;0,"neg. Eigenkapital",Planerfolgsrechnung!H45/Planbilanz!F51))</f>
        <v/>
      </c>
      <c r="G25" s="158" t="str">
        <f>IF(ISERROR(Planerfolgsrechnung!J45/Planbilanz!G51),"",IF(Planbilanz!G51&lt;0,"neg. Eigenkapital",Planerfolgsrechnung!J45/Planbilanz!G51))</f>
        <v/>
      </c>
      <c r="H25" s="158" t="str">
        <f>IF(ISERROR(Planerfolgsrechnung!L45/Planbilanz!H51),"",IF(Planbilanz!H51&lt;0,"neg. Eigenkapital",Planerfolgsrechnung!L45/Planbilanz!H51))</f>
        <v/>
      </c>
      <c r="I25" s="158" t="str">
        <f>IF(ISERROR(Planerfolgsrechnung!N45/Planbilanz!I51),"",IF(Planbilanz!I51&lt;0,"neg. Eigenkapital",Planerfolgsrechnung!N45/Planbilanz!I51))</f>
        <v/>
      </c>
    </row>
    <row r="26" spans="2:9" s="18" customFormat="1" ht="15" customHeight="1">
      <c r="B26"/>
      <c r="C26" s="201" t="s">
        <v>186</v>
      </c>
      <c r="D26" s="201"/>
      <c r="E26" s="96" t="s">
        <v>80</v>
      </c>
      <c r="F26" s="158" t="str">
        <f>IF(ISERROR(Planerfolgsrechnung!H45/(Planbilanz!F42+Planbilanz!F51)),"",IF((Planbilanz!F42+Planbilanz!F51)&lt;0,"",Planerfolgsrechnung!H45/(Planbilanz!F42+Planbilanz!F51)))</f>
        <v/>
      </c>
      <c r="G26" s="158" t="str">
        <f>IF(ISERROR(Planerfolgsrechnung!J45/(Planbilanz!G42+Planbilanz!G51)),"",IF((Planbilanz!G42+Planbilanz!G51)&lt;0,"",Planerfolgsrechnung!J45/(Planbilanz!G42+Planbilanz!G51)))</f>
        <v/>
      </c>
      <c r="H26" s="158" t="str">
        <f>IF(ISERROR(Planerfolgsrechnung!L45/(Planbilanz!H42+Planbilanz!H51)),"",IF((Planbilanz!H42+Planbilanz!H51)&lt;0,"",Planerfolgsrechnung!L45/(Planbilanz!H42+Planbilanz!H51)))</f>
        <v/>
      </c>
      <c r="I26" s="158" t="str">
        <f>IF(ISERROR(Planerfolgsrechnung!N45/(Planbilanz!I42+Planbilanz!I51)),"",IF((Planbilanz!I42+Planbilanz!I51)&lt;0,"",Planerfolgsrechnung!N45/(Planbilanz!I42+Planbilanz!I51)))</f>
        <v/>
      </c>
    </row>
    <row r="27" spans="2:9" s="14" customFormat="1" ht="15" customHeight="1">
      <c r="B27"/>
      <c r="C27" s="109"/>
      <c r="D27" s="109"/>
      <c r="E27" s="109"/>
      <c r="F27" s="112"/>
      <c r="G27" s="112"/>
      <c r="H27" s="112"/>
      <c r="I27" s="112"/>
    </row>
    <row r="28" spans="2:9" s="18" customFormat="1" ht="15" customHeight="1">
      <c r="B28"/>
      <c r="C28" s="209" t="s">
        <v>180</v>
      </c>
      <c r="D28" s="209"/>
      <c r="E28" s="110"/>
      <c r="F28" s="113"/>
      <c r="G28" s="113"/>
      <c r="H28" s="113"/>
      <c r="I28" s="113"/>
    </row>
    <row r="29" spans="2:9" s="18" customFormat="1" ht="15" customHeight="1">
      <c r="B29"/>
      <c r="C29" s="201" t="s">
        <v>0</v>
      </c>
      <c r="D29" s="201"/>
      <c r="E29" s="96" t="s">
        <v>80</v>
      </c>
      <c r="F29" s="158" t="str">
        <f>IF(ISERROR((Planerfolgsrechnung!H47-Planerfolgsrechnung!H28-Planerfolgsrechnung!H29-Planerfolgsrechnung!H30-Planerfolgsrechnung!H36-Planerfolgsrechnung!H37-Planerfolgsrechnung!H39-Planerfolgsrechnung!H40-Planerfolgsrechnung!H41-Planerfolgsrechnung!H42)/Planerfolgsrechnung!H14),"",(Planerfolgsrechnung!H47-Planerfolgsrechnung!H28-Planerfolgsrechnung!H29-Planerfolgsrechnung!H30-Planerfolgsrechnung!H36-Planerfolgsrechnung!H37-Planerfolgsrechnung!H39-Planerfolgsrechnung!H40-Planerfolgsrechnung!H41-Planerfolgsrechnung!H42)/Planerfolgsrechnung!H14)</f>
        <v/>
      </c>
      <c r="G29" s="158" t="str">
        <f>(IF(ISERROR((Planerfolgsrechnung!J47-Planerfolgsrechnung!J28-Planerfolgsrechnung!J29-Planerfolgsrechnung!J30-Planerfolgsrechnung!J36-Planerfolgsrechnung!J37-Planerfolgsrechnung!J39-Planerfolgsrechnung!J40-Planerfolgsrechnung!J41-Planerfolgsrechnung!J42)/Planerfolgsrechnung!J14),"",(Planerfolgsrechnung!J47-Planerfolgsrechnung!J28-Planerfolgsrechnung!J29-Planerfolgsrechnung!J30-Planerfolgsrechnung!J36-Planerfolgsrechnung!J37-Planerfolgsrechnung!J39-Planerfolgsrechnung!J40-Planerfolgsrechnung!J41-Planerfolgsrechnung!J42)/Planerfolgsrechnung!J14))</f>
        <v/>
      </c>
      <c r="H29" s="158" t="str">
        <f>(IF(ISERROR((Planerfolgsrechnung!L47-Planerfolgsrechnung!L28-Planerfolgsrechnung!L29-Planerfolgsrechnung!L30-Planerfolgsrechnung!L36-Planerfolgsrechnung!L37-Planerfolgsrechnung!L39-Planerfolgsrechnung!L40-Planerfolgsrechnung!L41-Planerfolgsrechnung!L42)/Planerfolgsrechnung!L14),"",(Planerfolgsrechnung!L47-Planerfolgsrechnung!L28-Planerfolgsrechnung!L29-Planerfolgsrechnung!L30-Planerfolgsrechnung!L36-Planerfolgsrechnung!L37-Planerfolgsrechnung!L39-Planerfolgsrechnung!L40-Planerfolgsrechnung!L41-Planerfolgsrechnung!L42)/Planerfolgsrechnung!L14))</f>
        <v/>
      </c>
      <c r="I29" s="158" t="str">
        <f>(IF(ISERROR((Planerfolgsrechnung!N47-Planerfolgsrechnung!N28-Planerfolgsrechnung!N29-Planerfolgsrechnung!N30-Planerfolgsrechnung!N36-Planerfolgsrechnung!N37-Planerfolgsrechnung!N39-Planerfolgsrechnung!N40-Planerfolgsrechnung!N41-Planerfolgsrechnung!N42)/Planerfolgsrechnung!N14),"",(Planerfolgsrechnung!N47-Planerfolgsrechnung!N28-Planerfolgsrechnung!N29-Planerfolgsrechnung!N30-Planerfolgsrechnung!N36-Planerfolgsrechnung!N37-Planerfolgsrechnung!N39-Planerfolgsrechnung!N40-Planerfolgsrechnung!N41-Planerfolgsrechnung!N42)/Planerfolgsrechnung!N14))</f>
        <v/>
      </c>
    </row>
    <row r="30" spans="2:9" s="18" customFormat="1" ht="15" customHeight="1">
      <c r="B30"/>
      <c r="C30" s="201" t="s">
        <v>181</v>
      </c>
      <c r="D30" s="201"/>
      <c r="E30" s="96" t="s">
        <v>80</v>
      </c>
      <c r="F30" s="158" t="str">
        <f>(IF(ISERROR(Planerfolgsrechnung!H27/Planerfolgsrechnung!H14),"",Planerfolgsrechnung!H27/Planerfolgsrechnung!H14))</f>
        <v/>
      </c>
      <c r="G30" s="158" t="str">
        <f>(IF(ISERROR(Planerfolgsrechnung!J27/Planerfolgsrechnung!J14),"",Planerfolgsrechnung!J27/Planerfolgsrechnung!J14))</f>
        <v/>
      </c>
      <c r="H30" s="158" t="str">
        <f>(IF(ISERROR(Planerfolgsrechnung!L27/Planerfolgsrechnung!L14),"",Planerfolgsrechnung!L27/Planerfolgsrechnung!L14))</f>
        <v/>
      </c>
      <c r="I30" s="158" t="str">
        <f>(IF(ISERROR(Planerfolgsrechnung!N27/Planerfolgsrechnung!N14),"",Planerfolgsrechnung!N27/Planerfolgsrechnung!N14))</f>
        <v/>
      </c>
    </row>
    <row r="31" spans="2:9" s="18" customFormat="1" ht="15" customHeight="1">
      <c r="B31"/>
      <c r="C31" s="201" t="s">
        <v>182</v>
      </c>
      <c r="D31" s="201"/>
      <c r="E31" s="96"/>
      <c r="F31" s="165" t="str">
        <f>IF(ISERROR(Planerfolgsrechnung!H27/-Planerfolgsrechnung!H33),"",Planerfolgsrechnung!H27/-Planerfolgsrechnung!H33)</f>
        <v/>
      </c>
      <c r="G31" s="165" t="str">
        <f>IF(ISERROR(Planerfolgsrechnung!J27/-Planerfolgsrechnung!J33),"",Planerfolgsrechnung!J27/-Planerfolgsrechnung!J33)</f>
        <v/>
      </c>
      <c r="H31" s="165" t="str">
        <f>IF(ISERROR(Planerfolgsrechnung!L27/-Planerfolgsrechnung!L33),"",Planerfolgsrechnung!L27/-Planerfolgsrechnung!L33)</f>
        <v/>
      </c>
      <c r="I31" s="160" t="str">
        <f>IF(ISERROR(Planerfolgsrechnung!N27/-Planerfolgsrechnung!N33),"",Planerfolgsrechnung!N27/-Planerfolgsrechnung!N33)</f>
        <v/>
      </c>
    </row>
    <row r="32" spans="2:9" s="18" customFormat="1" ht="15" customHeight="1">
      <c r="B32"/>
      <c r="C32" s="201" t="s">
        <v>183</v>
      </c>
      <c r="D32" s="201"/>
      <c r="E32" s="96" t="s">
        <v>80</v>
      </c>
      <c r="F32" s="158" t="str">
        <f>IF(ISERROR(Planerfolgsrechnung!H27/Planerfolgsrechnung!H17),"",Planerfolgsrechnung!H27/Planerfolgsrechnung!H17)</f>
        <v/>
      </c>
      <c r="G32" s="158" t="str">
        <f>IF(ISERROR(Planerfolgsrechnung!J27/Planerfolgsrechnung!J17),"",Planerfolgsrechnung!J27/Planerfolgsrechnung!J17)</f>
        <v/>
      </c>
      <c r="H32" s="158" t="str">
        <f>IF(ISERROR(Planerfolgsrechnung!L27/Planerfolgsrechnung!L17),"",Planerfolgsrechnung!L27/Planerfolgsrechnung!L17)</f>
        <v/>
      </c>
      <c r="I32" s="97" t="str">
        <f>IF(ISERROR(Planerfolgsrechnung!N27/Planerfolgsrechnung!N17),"",Planerfolgsrechnung!N27/Planerfolgsrechnung!N17)</f>
        <v/>
      </c>
    </row>
    <row r="33" spans="2:9" s="14" customFormat="1" ht="15" customHeight="1">
      <c r="B33"/>
      <c r="C33" s="30"/>
      <c r="D33" s="30"/>
      <c r="E33" s="30"/>
      <c r="F33" s="31"/>
      <c r="G33" s="31"/>
      <c r="H33" s="31"/>
      <c r="I33" s="31"/>
    </row>
  </sheetData>
  <mergeCells count="21">
    <mergeCell ref="C31:D31"/>
    <mergeCell ref="C32:D32"/>
    <mergeCell ref="C30:D30"/>
    <mergeCell ref="C29:D29"/>
    <mergeCell ref="C18:D18"/>
    <mergeCell ref="C20:D20"/>
    <mergeCell ref="C21:D21"/>
    <mergeCell ref="C28:D28"/>
    <mergeCell ref="C23:D23"/>
    <mergeCell ref="C25:D25"/>
    <mergeCell ref="C26:D26"/>
    <mergeCell ref="C24:D24"/>
    <mergeCell ref="C17:D17"/>
    <mergeCell ref="C13:D13"/>
    <mergeCell ref="C3:D3"/>
    <mergeCell ref="C9:D9"/>
    <mergeCell ref="C8:E8"/>
    <mergeCell ref="C10:D10"/>
    <mergeCell ref="C12:D12"/>
    <mergeCell ref="C14:D14"/>
    <mergeCell ref="C15:D15"/>
  </mergeCells>
  <pageMargins left="0.39370078740157483" right="0.39370078740157483" top="0.39370078740157483" bottom="0.78740157480314965" header="0.51181102362204722" footer="0.39370078740157483"/>
  <pageSetup paperSize="9" scale="69" orientation="landscape" r:id="rId1"/>
  <headerFooter alignWithMargins="0">
    <oddFooter>&amp;C&amp;8Copyright © 2012 St.Galler Kantonalbank          &amp;D</oddFooter>
  </headerFooter>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6D41"/>
  </sheetPr>
  <dimension ref="C1:AF47"/>
  <sheetViews>
    <sheetView showGridLines="0" zoomScaleNormal="100" workbookViewId="0"/>
  </sheetViews>
  <sheetFormatPr baseColWidth="10" defaultRowHeight="13.5"/>
  <cols>
    <col min="1" max="1" width="3.7109375" style="5" customWidth="1"/>
    <col min="2" max="2" width="10.7109375" style="5" customWidth="1"/>
    <col min="3" max="3" width="2.42578125" style="5" customWidth="1"/>
    <col min="4" max="4" width="22.7109375" style="5" customWidth="1"/>
    <col min="5" max="5" width="34.85546875" style="5" customWidth="1"/>
    <col min="6" max="7" width="10.7109375" style="32" customWidth="1"/>
    <col min="8" max="15" width="10.7109375" style="11" customWidth="1"/>
    <col min="16" max="31" width="10.7109375" style="5" customWidth="1"/>
    <col min="32" max="16384" width="11.42578125" style="5"/>
  </cols>
  <sheetData>
    <row r="1" spans="3:32" ht="25.5" customHeight="1"/>
    <row r="2" spans="3:32" ht="25.5" customHeight="1"/>
    <row r="3" spans="3:32" s="18" customFormat="1" ht="24">
      <c r="C3" s="33" t="s">
        <v>72</v>
      </c>
      <c r="F3" s="26"/>
      <c r="G3" s="26"/>
      <c r="H3" s="25"/>
      <c r="I3" s="25"/>
      <c r="J3" s="25"/>
      <c r="K3" s="25"/>
      <c r="L3" s="25"/>
      <c r="M3" s="25"/>
      <c r="N3" s="25"/>
      <c r="O3" s="25"/>
    </row>
    <row r="4" spans="3:32" s="18" customFormat="1">
      <c r="F4" s="26"/>
      <c r="G4" s="26"/>
      <c r="H4" s="25"/>
      <c r="I4" s="25"/>
      <c r="J4" s="25"/>
      <c r="K4" s="25"/>
      <c r="L4" s="25"/>
      <c r="M4" s="25"/>
      <c r="N4" s="25"/>
      <c r="O4" s="25"/>
    </row>
    <row r="5" spans="3:32" s="18" customFormat="1" ht="15" customHeight="1">
      <c r="C5" s="215" t="s">
        <v>76</v>
      </c>
      <c r="D5" s="215"/>
      <c r="E5" s="189" t="str">
        <f>Planbilanz!D5</f>
        <v>Firma XY</v>
      </c>
      <c r="F5" s="189"/>
      <c r="G5" s="189"/>
      <c r="H5" s="83"/>
      <c r="I5" s="83"/>
      <c r="J5" s="83"/>
      <c r="K5" s="86"/>
      <c r="L5" s="83"/>
      <c r="M5" s="83"/>
      <c r="N5" s="83"/>
      <c r="O5" s="83"/>
      <c r="P5" s="82"/>
      <c r="Q5" s="82"/>
      <c r="R5" s="82"/>
      <c r="S5" s="48"/>
      <c r="T5" s="82"/>
      <c r="U5" s="82"/>
      <c r="V5" s="82"/>
      <c r="W5" s="82"/>
      <c r="X5" s="82"/>
      <c r="Y5" s="82"/>
      <c r="Z5" s="82"/>
      <c r="AA5" s="82"/>
      <c r="AB5" s="82"/>
      <c r="AC5" s="82"/>
      <c r="AD5" s="82"/>
      <c r="AE5" s="82"/>
      <c r="AF5" s="14"/>
    </row>
    <row r="6" spans="3:32" s="18" customFormat="1" ht="15" customHeight="1">
      <c r="C6" s="215" t="s">
        <v>48</v>
      </c>
      <c r="D6" s="215"/>
      <c r="E6" s="214">
        <f>Planbilanz!D6</f>
        <v>45292</v>
      </c>
      <c r="F6" s="214"/>
      <c r="G6" s="214"/>
      <c r="H6" s="83"/>
      <c r="I6" s="83"/>
      <c r="J6" s="83"/>
      <c r="K6" s="86"/>
      <c r="L6" s="83"/>
      <c r="M6" s="83"/>
      <c r="N6" s="83"/>
      <c r="O6" s="83"/>
      <c r="P6" s="82"/>
      <c r="Q6" s="82"/>
      <c r="R6" s="82"/>
      <c r="S6" s="48"/>
      <c r="T6" s="82"/>
      <c r="U6" s="82"/>
      <c r="V6" s="82"/>
      <c r="W6" s="82"/>
      <c r="X6" s="82"/>
      <c r="Y6" s="82"/>
      <c r="Z6" s="82"/>
      <c r="AA6" s="82"/>
      <c r="AB6" s="82"/>
      <c r="AC6" s="82"/>
      <c r="AD6" s="82"/>
      <c r="AE6" s="82"/>
      <c r="AF6" s="14"/>
    </row>
    <row r="7" spans="3:32" s="18" customFormat="1" ht="15" customHeight="1">
      <c r="C7" s="82"/>
      <c r="D7" s="82"/>
      <c r="E7" s="82"/>
      <c r="F7" s="114"/>
      <c r="G7" s="114"/>
      <c r="H7" s="83"/>
      <c r="I7" s="83"/>
      <c r="J7" s="83"/>
      <c r="K7" s="83"/>
      <c r="L7" s="83"/>
      <c r="M7" s="83"/>
      <c r="N7" s="83"/>
      <c r="O7" s="83"/>
      <c r="P7" s="82"/>
      <c r="Q7" s="82"/>
      <c r="R7" s="48"/>
      <c r="S7" s="48"/>
      <c r="T7" s="82"/>
      <c r="U7" s="82"/>
      <c r="V7" s="82"/>
      <c r="W7" s="82"/>
      <c r="X7" s="82"/>
      <c r="Y7" s="82"/>
      <c r="Z7" s="82"/>
      <c r="AA7" s="82"/>
      <c r="AB7" s="82"/>
      <c r="AC7" s="82"/>
      <c r="AD7" s="82"/>
      <c r="AE7" s="82"/>
    </row>
    <row r="8" spans="3:32" s="34" customFormat="1" ht="15" customHeight="1">
      <c r="C8" s="115"/>
      <c r="D8" s="115"/>
      <c r="E8" s="115"/>
      <c r="F8" s="183" t="s">
        <v>99</v>
      </c>
      <c r="G8" s="183"/>
      <c r="H8" s="183" t="s">
        <v>35</v>
      </c>
      <c r="I8" s="183"/>
      <c r="J8" s="183" t="s">
        <v>36</v>
      </c>
      <c r="K8" s="183"/>
      <c r="L8" s="183" t="s">
        <v>37</v>
      </c>
      <c r="M8" s="183"/>
      <c r="N8" s="183" t="s">
        <v>38</v>
      </c>
      <c r="O8" s="183"/>
      <c r="P8" s="183" t="s">
        <v>39</v>
      </c>
      <c r="Q8" s="183"/>
      <c r="R8" s="183" t="s">
        <v>40</v>
      </c>
      <c r="S8" s="183"/>
      <c r="T8" s="183" t="s">
        <v>41</v>
      </c>
      <c r="U8" s="183"/>
      <c r="V8" s="183" t="s">
        <v>42</v>
      </c>
      <c r="W8" s="183"/>
      <c r="X8" s="183" t="s">
        <v>43</v>
      </c>
      <c r="Y8" s="183"/>
      <c r="Z8" s="183" t="s">
        <v>44</v>
      </c>
      <c r="AA8" s="183"/>
      <c r="AB8" s="183" t="s">
        <v>45</v>
      </c>
      <c r="AC8" s="183"/>
      <c r="AD8" s="183" t="s">
        <v>46</v>
      </c>
      <c r="AE8" s="217"/>
    </row>
    <row r="9" spans="3:32" s="34" customFormat="1" ht="15" customHeight="1">
      <c r="C9" s="116"/>
      <c r="D9" s="116"/>
      <c r="E9" s="116"/>
      <c r="F9" s="117" t="s">
        <v>33</v>
      </c>
      <c r="G9" s="117" t="s">
        <v>34</v>
      </c>
      <c r="H9" s="117" t="s">
        <v>47</v>
      </c>
      <c r="I9" s="117" t="s">
        <v>51</v>
      </c>
      <c r="J9" s="117" t="s">
        <v>47</v>
      </c>
      <c r="K9" s="117" t="s">
        <v>51</v>
      </c>
      <c r="L9" s="117" t="s">
        <v>47</v>
      </c>
      <c r="M9" s="117" t="s">
        <v>51</v>
      </c>
      <c r="N9" s="117" t="s">
        <v>47</v>
      </c>
      <c r="O9" s="117" t="s">
        <v>51</v>
      </c>
      <c r="P9" s="117" t="s">
        <v>47</v>
      </c>
      <c r="Q9" s="117" t="s">
        <v>51</v>
      </c>
      <c r="R9" s="117" t="s">
        <v>47</v>
      </c>
      <c r="S9" s="117" t="s">
        <v>51</v>
      </c>
      <c r="T9" s="117" t="s">
        <v>47</v>
      </c>
      <c r="U9" s="117" t="s">
        <v>51</v>
      </c>
      <c r="V9" s="117" t="s">
        <v>47</v>
      </c>
      <c r="W9" s="117" t="s">
        <v>51</v>
      </c>
      <c r="X9" s="117" t="s">
        <v>47</v>
      </c>
      <c r="Y9" s="117" t="s">
        <v>51</v>
      </c>
      <c r="Z9" s="117" t="s">
        <v>47</v>
      </c>
      <c r="AA9" s="117" t="s">
        <v>51</v>
      </c>
      <c r="AB9" s="117" t="s">
        <v>47</v>
      </c>
      <c r="AC9" s="117" t="s">
        <v>51</v>
      </c>
      <c r="AD9" s="117" t="s">
        <v>47</v>
      </c>
      <c r="AE9" s="118" t="s">
        <v>51</v>
      </c>
    </row>
    <row r="10" spans="3:32" s="19" customFormat="1" ht="15" customHeight="1">
      <c r="C10" s="119"/>
      <c r="D10" s="213" t="s">
        <v>9</v>
      </c>
      <c r="E10" s="211"/>
      <c r="F10" s="120">
        <f>H10</f>
        <v>0</v>
      </c>
      <c r="G10" s="120">
        <f>I10</f>
        <v>0</v>
      </c>
      <c r="H10" s="121"/>
      <c r="I10" s="121"/>
      <c r="J10" s="122">
        <f t="shared" ref="J10:S10" si="0">H44</f>
        <v>0</v>
      </c>
      <c r="K10" s="122">
        <f t="shared" si="0"/>
        <v>0</v>
      </c>
      <c r="L10" s="122">
        <f t="shared" si="0"/>
        <v>0</v>
      </c>
      <c r="M10" s="122">
        <f t="shared" si="0"/>
        <v>0</v>
      </c>
      <c r="N10" s="122">
        <f t="shared" si="0"/>
        <v>0</v>
      </c>
      <c r="O10" s="122">
        <f t="shared" si="0"/>
        <v>0</v>
      </c>
      <c r="P10" s="122">
        <f t="shared" si="0"/>
        <v>0</v>
      </c>
      <c r="Q10" s="122">
        <f t="shared" si="0"/>
        <v>0</v>
      </c>
      <c r="R10" s="122">
        <f t="shared" si="0"/>
        <v>0</v>
      </c>
      <c r="S10" s="122">
        <f t="shared" si="0"/>
        <v>0</v>
      </c>
      <c r="T10" s="120">
        <f>R44</f>
        <v>0</v>
      </c>
      <c r="U10" s="120">
        <f>S44</f>
        <v>0</v>
      </c>
      <c r="V10" s="120">
        <f t="shared" ref="V10:AE10" si="1">T44</f>
        <v>0</v>
      </c>
      <c r="W10" s="120">
        <f t="shared" si="1"/>
        <v>0</v>
      </c>
      <c r="X10" s="120">
        <f t="shared" si="1"/>
        <v>0</v>
      </c>
      <c r="Y10" s="120">
        <f t="shared" si="1"/>
        <v>0</v>
      </c>
      <c r="Z10" s="120">
        <f t="shared" si="1"/>
        <v>0</v>
      </c>
      <c r="AA10" s="120">
        <f t="shared" si="1"/>
        <v>0</v>
      </c>
      <c r="AB10" s="120">
        <f t="shared" si="1"/>
        <v>0</v>
      </c>
      <c r="AC10" s="120">
        <f t="shared" si="1"/>
        <v>0</v>
      </c>
      <c r="AD10" s="120">
        <f t="shared" si="1"/>
        <v>0</v>
      </c>
      <c r="AE10" s="120">
        <f t="shared" si="1"/>
        <v>0</v>
      </c>
    </row>
    <row r="11" spans="3:32" s="35" customFormat="1" ht="15" customHeight="1">
      <c r="C11" s="123"/>
      <c r="D11" s="200" t="s">
        <v>10</v>
      </c>
      <c r="E11" s="201"/>
      <c r="F11" s="124">
        <f t="shared" ref="F11:G13" si="2">H11+J11+L11+N11+P11+R11+T11+V11+X11+Z11+AB11+AD11</f>
        <v>0</v>
      </c>
      <c r="G11" s="124">
        <f t="shared" si="2"/>
        <v>0</v>
      </c>
      <c r="H11" s="90"/>
      <c r="I11" s="90"/>
      <c r="J11" s="90"/>
      <c r="K11" s="90"/>
      <c r="L11" s="90"/>
      <c r="M11" s="90"/>
      <c r="N11" s="90"/>
      <c r="O11" s="90"/>
      <c r="P11" s="90"/>
      <c r="Q11" s="90"/>
      <c r="R11" s="90"/>
      <c r="S11" s="90"/>
      <c r="T11" s="90"/>
      <c r="U11" s="90"/>
      <c r="V11" s="90"/>
      <c r="W11" s="90"/>
      <c r="X11" s="90"/>
      <c r="Y11" s="90"/>
      <c r="Z11" s="90"/>
      <c r="AA11" s="90"/>
      <c r="AB11" s="90"/>
      <c r="AC11" s="90"/>
      <c r="AD11" s="125"/>
      <c r="AE11" s="125"/>
    </row>
    <row r="12" spans="3:32" s="35" customFormat="1" ht="15" customHeight="1">
      <c r="C12" s="126" t="s">
        <v>11</v>
      </c>
      <c r="D12" s="200" t="s">
        <v>12</v>
      </c>
      <c r="E12" s="201"/>
      <c r="F12" s="124">
        <f t="shared" si="2"/>
        <v>0</v>
      </c>
      <c r="G12" s="124">
        <f t="shared" si="2"/>
        <v>0</v>
      </c>
      <c r="H12" s="90"/>
      <c r="I12" s="90"/>
      <c r="J12" s="90"/>
      <c r="K12" s="90"/>
      <c r="L12" s="90"/>
      <c r="M12" s="90"/>
      <c r="N12" s="90"/>
      <c r="O12" s="90"/>
      <c r="P12" s="90"/>
      <c r="Q12" s="90"/>
      <c r="R12" s="90"/>
      <c r="S12" s="90"/>
      <c r="T12" s="90"/>
      <c r="U12" s="90"/>
      <c r="V12" s="90"/>
      <c r="W12" s="90"/>
      <c r="X12" s="90"/>
      <c r="Y12" s="90"/>
      <c r="Z12" s="90"/>
      <c r="AA12" s="90"/>
      <c r="AB12" s="90"/>
      <c r="AC12" s="90"/>
      <c r="AD12" s="125"/>
      <c r="AE12" s="125"/>
    </row>
    <row r="13" spans="3:32" s="35" customFormat="1" ht="15" customHeight="1">
      <c r="C13" s="126" t="s">
        <v>11</v>
      </c>
      <c r="D13" s="200" t="s">
        <v>13</v>
      </c>
      <c r="E13" s="201"/>
      <c r="F13" s="124">
        <f t="shared" si="2"/>
        <v>0</v>
      </c>
      <c r="G13" s="124">
        <f t="shared" si="2"/>
        <v>0</v>
      </c>
      <c r="H13" s="90"/>
      <c r="I13" s="90"/>
      <c r="J13" s="90"/>
      <c r="K13" s="90"/>
      <c r="L13" s="90"/>
      <c r="M13" s="90"/>
      <c r="N13" s="90"/>
      <c r="O13" s="90"/>
      <c r="P13" s="90"/>
      <c r="Q13" s="90"/>
      <c r="R13" s="90"/>
      <c r="S13" s="90"/>
      <c r="T13" s="90"/>
      <c r="U13" s="90"/>
      <c r="V13" s="90"/>
      <c r="W13" s="90"/>
      <c r="X13" s="90"/>
      <c r="Y13" s="90"/>
      <c r="Z13" s="90"/>
      <c r="AA13" s="90"/>
      <c r="AB13" s="90"/>
      <c r="AC13" s="90"/>
      <c r="AD13" s="125"/>
      <c r="AE13" s="125"/>
    </row>
    <row r="14" spans="3:32" s="35" customFormat="1" ht="15" customHeight="1">
      <c r="C14" s="127" t="s">
        <v>14</v>
      </c>
      <c r="D14" s="198" t="s">
        <v>15</v>
      </c>
      <c r="E14" s="199"/>
      <c r="F14" s="128">
        <f t="shared" ref="F14:AE14" si="3">SUM(F11:F13)</f>
        <v>0</v>
      </c>
      <c r="G14" s="128">
        <f t="shared" si="3"/>
        <v>0</v>
      </c>
      <c r="H14" s="93">
        <f t="shared" si="3"/>
        <v>0</v>
      </c>
      <c r="I14" s="93">
        <f t="shared" si="3"/>
        <v>0</v>
      </c>
      <c r="J14" s="93">
        <f t="shared" si="3"/>
        <v>0</v>
      </c>
      <c r="K14" s="93">
        <f t="shared" si="3"/>
        <v>0</v>
      </c>
      <c r="L14" s="93">
        <f t="shared" si="3"/>
        <v>0</v>
      </c>
      <c r="M14" s="93">
        <f t="shared" si="3"/>
        <v>0</v>
      </c>
      <c r="N14" s="93">
        <f t="shared" si="3"/>
        <v>0</v>
      </c>
      <c r="O14" s="93">
        <f t="shared" si="3"/>
        <v>0</v>
      </c>
      <c r="P14" s="93">
        <f t="shared" si="3"/>
        <v>0</v>
      </c>
      <c r="Q14" s="93">
        <f t="shared" si="3"/>
        <v>0</v>
      </c>
      <c r="R14" s="93">
        <f t="shared" si="3"/>
        <v>0</v>
      </c>
      <c r="S14" s="93">
        <f t="shared" si="3"/>
        <v>0</v>
      </c>
      <c r="T14" s="93">
        <f t="shared" si="3"/>
        <v>0</v>
      </c>
      <c r="U14" s="93">
        <f t="shared" si="3"/>
        <v>0</v>
      </c>
      <c r="V14" s="93">
        <f t="shared" si="3"/>
        <v>0</v>
      </c>
      <c r="W14" s="93">
        <f t="shared" si="3"/>
        <v>0</v>
      </c>
      <c r="X14" s="93">
        <f t="shared" si="3"/>
        <v>0</v>
      </c>
      <c r="Y14" s="93">
        <f t="shared" si="3"/>
        <v>0</v>
      </c>
      <c r="Z14" s="93">
        <f t="shared" si="3"/>
        <v>0</v>
      </c>
      <c r="AA14" s="93">
        <f t="shared" si="3"/>
        <v>0</v>
      </c>
      <c r="AB14" s="93">
        <f t="shared" si="3"/>
        <v>0</v>
      </c>
      <c r="AC14" s="93">
        <f t="shared" si="3"/>
        <v>0</v>
      </c>
      <c r="AD14" s="93">
        <f t="shared" si="3"/>
        <v>0</v>
      </c>
      <c r="AE14" s="93">
        <f t="shared" si="3"/>
        <v>0</v>
      </c>
    </row>
    <row r="15" spans="3:32" s="35" customFormat="1" ht="15" customHeight="1">
      <c r="C15" s="129"/>
      <c r="D15" s="49"/>
      <c r="E15" s="49"/>
      <c r="F15" s="130"/>
      <c r="G15" s="130"/>
      <c r="H15" s="63"/>
      <c r="I15" s="63"/>
      <c r="J15" s="63"/>
      <c r="K15" s="63"/>
      <c r="L15" s="63"/>
      <c r="M15" s="63"/>
      <c r="N15" s="63"/>
      <c r="O15" s="63"/>
      <c r="P15" s="63"/>
      <c r="Q15" s="63"/>
      <c r="R15" s="63"/>
      <c r="S15" s="63"/>
      <c r="T15" s="63"/>
      <c r="U15" s="63"/>
      <c r="V15" s="63"/>
      <c r="W15" s="63"/>
      <c r="X15" s="63"/>
      <c r="Y15" s="63"/>
      <c r="Z15" s="63"/>
      <c r="AA15" s="63"/>
      <c r="AB15" s="63"/>
      <c r="AC15" s="63"/>
      <c r="AD15" s="63"/>
      <c r="AE15" s="63"/>
    </row>
    <row r="16" spans="3:32" s="19" customFormat="1" ht="15" customHeight="1">
      <c r="C16" s="127"/>
      <c r="D16" s="198" t="s">
        <v>16</v>
      </c>
      <c r="E16" s="199"/>
      <c r="F16" s="93">
        <f t="shared" ref="F16:AE16" si="4">F10+F14</f>
        <v>0</v>
      </c>
      <c r="G16" s="93">
        <f t="shared" si="4"/>
        <v>0</v>
      </c>
      <c r="H16" s="93">
        <f>H10+H14</f>
        <v>0</v>
      </c>
      <c r="I16" s="93">
        <f t="shared" si="4"/>
        <v>0</v>
      </c>
      <c r="J16" s="93">
        <f t="shared" si="4"/>
        <v>0</v>
      </c>
      <c r="K16" s="93">
        <f t="shared" si="4"/>
        <v>0</v>
      </c>
      <c r="L16" s="93">
        <f t="shared" si="4"/>
        <v>0</v>
      </c>
      <c r="M16" s="93">
        <f t="shared" si="4"/>
        <v>0</v>
      </c>
      <c r="N16" s="93">
        <f t="shared" si="4"/>
        <v>0</v>
      </c>
      <c r="O16" s="93">
        <f t="shared" si="4"/>
        <v>0</v>
      </c>
      <c r="P16" s="93">
        <f t="shared" si="4"/>
        <v>0</v>
      </c>
      <c r="Q16" s="93">
        <f t="shared" si="4"/>
        <v>0</v>
      </c>
      <c r="R16" s="93">
        <f t="shared" si="4"/>
        <v>0</v>
      </c>
      <c r="S16" s="93">
        <f t="shared" si="4"/>
        <v>0</v>
      </c>
      <c r="T16" s="93">
        <f t="shared" si="4"/>
        <v>0</v>
      </c>
      <c r="U16" s="93">
        <f t="shared" si="4"/>
        <v>0</v>
      </c>
      <c r="V16" s="93">
        <f t="shared" si="4"/>
        <v>0</v>
      </c>
      <c r="W16" s="93">
        <f t="shared" si="4"/>
        <v>0</v>
      </c>
      <c r="X16" s="93">
        <f t="shared" si="4"/>
        <v>0</v>
      </c>
      <c r="Y16" s="93">
        <f t="shared" si="4"/>
        <v>0</v>
      </c>
      <c r="Z16" s="93">
        <f t="shared" si="4"/>
        <v>0</v>
      </c>
      <c r="AA16" s="93">
        <f t="shared" si="4"/>
        <v>0</v>
      </c>
      <c r="AB16" s="93">
        <f t="shared" si="4"/>
        <v>0</v>
      </c>
      <c r="AC16" s="93">
        <f t="shared" si="4"/>
        <v>0</v>
      </c>
      <c r="AD16" s="93">
        <f t="shared" si="4"/>
        <v>0</v>
      </c>
      <c r="AE16" s="93">
        <f t="shared" si="4"/>
        <v>0</v>
      </c>
    </row>
    <row r="17" spans="3:31" s="35" customFormat="1" ht="15" customHeight="1">
      <c r="C17" s="123" t="s">
        <v>17</v>
      </c>
      <c r="D17" s="200" t="s">
        <v>18</v>
      </c>
      <c r="E17" s="201"/>
      <c r="F17" s="124">
        <f t="shared" ref="F17:F28" si="5">H17+J17+L17+N17+P17+R17+T17+V17+X17+Z17+AB17+AD17</f>
        <v>0</v>
      </c>
      <c r="G17" s="124">
        <f t="shared" ref="G17:G28" si="6">I17+K17+M17+O17+Q17+S17+U17+W17+Y17+AA17+AC17+AE17</f>
        <v>0</v>
      </c>
      <c r="H17" s="90"/>
      <c r="I17" s="90"/>
      <c r="J17" s="90"/>
      <c r="K17" s="125"/>
      <c r="L17" s="125"/>
      <c r="M17" s="125"/>
      <c r="N17" s="125"/>
      <c r="O17" s="125"/>
      <c r="P17" s="125"/>
      <c r="Q17" s="125"/>
      <c r="R17" s="125"/>
      <c r="S17" s="125"/>
      <c r="T17" s="125"/>
      <c r="U17" s="125"/>
      <c r="V17" s="125"/>
      <c r="W17" s="125"/>
      <c r="X17" s="125"/>
      <c r="Y17" s="125"/>
      <c r="Z17" s="125"/>
      <c r="AA17" s="125"/>
      <c r="AB17" s="125"/>
      <c r="AC17" s="125"/>
      <c r="AD17" s="125"/>
      <c r="AE17" s="125"/>
    </row>
    <row r="18" spans="3:31" s="35" customFormat="1" ht="15" customHeight="1">
      <c r="C18" s="126" t="s">
        <v>17</v>
      </c>
      <c r="D18" s="200" t="s">
        <v>19</v>
      </c>
      <c r="E18" s="201"/>
      <c r="F18" s="124">
        <f t="shared" si="5"/>
        <v>0</v>
      </c>
      <c r="G18" s="124">
        <f t="shared" si="6"/>
        <v>0</v>
      </c>
      <c r="H18" s="90"/>
      <c r="I18" s="90"/>
      <c r="J18" s="90"/>
      <c r="K18" s="125"/>
      <c r="L18" s="125"/>
      <c r="M18" s="125"/>
      <c r="N18" s="125"/>
      <c r="O18" s="125"/>
      <c r="P18" s="125"/>
      <c r="Q18" s="125"/>
      <c r="R18" s="125"/>
      <c r="S18" s="125"/>
      <c r="T18" s="125"/>
      <c r="U18" s="125"/>
      <c r="V18" s="125"/>
      <c r="W18" s="125"/>
      <c r="X18" s="125"/>
      <c r="Y18" s="125"/>
      <c r="Z18" s="125"/>
      <c r="AA18" s="125"/>
      <c r="AB18" s="125"/>
      <c r="AC18" s="125"/>
      <c r="AD18" s="125"/>
      <c r="AE18" s="125"/>
    </row>
    <row r="19" spans="3:31" s="35" customFormat="1" ht="15" customHeight="1">
      <c r="C19" s="126" t="s">
        <v>17</v>
      </c>
      <c r="D19" s="200" t="s">
        <v>54</v>
      </c>
      <c r="E19" s="216"/>
      <c r="F19" s="124">
        <f t="shared" si="5"/>
        <v>0</v>
      </c>
      <c r="G19" s="124">
        <f t="shared" si="6"/>
        <v>0</v>
      </c>
      <c r="H19" s="90"/>
      <c r="I19" s="90"/>
      <c r="J19" s="90"/>
      <c r="K19" s="125"/>
      <c r="L19" s="125"/>
      <c r="M19" s="125"/>
      <c r="N19" s="125"/>
      <c r="O19" s="125"/>
      <c r="P19" s="125"/>
      <c r="Q19" s="125"/>
      <c r="R19" s="125"/>
      <c r="S19" s="125"/>
      <c r="T19" s="125"/>
      <c r="U19" s="125"/>
      <c r="V19" s="125"/>
      <c r="W19" s="125"/>
      <c r="X19" s="125"/>
      <c r="Y19" s="125"/>
      <c r="Z19" s="125"/>
      <c r="AA19" s="125"/>
      <c r="AB19" s="125"/>
      <c r="AC19" s="125"/>
      <c r="AD19" s="125"/>
      <c r="AE19" s="125"/>
    </row>
    <row r="20" spans="3:31" s="35" customFormat="1" ht="15" customHeight="1">
      <c r="C20" s="126" t="s">
        <v>17</v>
      </c>
      <c r="D20" s="200" t="s">
        <v>55</v>
      </c>
      <c r="E20" s="201"/>
      <c r="F20" s="124">
        <f t="shared" si="5"/>
        <v>0</v>
      </c>
      <c r="G20" s="124">
        <f t="shared" si="6"/>
        <v>0</v>
      </c>
      <c r="H20" s="90"/>
      <c r="I20" s="90"/>
      <c r="J20" s="90"/>
      <c r="K20" s="125"/>
      <c r="L20" s="125"/>
      <c r="M20" s="125"/>
      <c r="N20" s="125"/>
      <c r="O20" s="125"/>
      <c r="P20" s="125"/>
      <c r="Q20" s="125"/>
      <c r="R20" s="125"/>
      <c r="S20" s="125"/>
      <c r="T20" s="125"/>
      <c r="U20" s="125"/>
      <c r="V20" s="125"/>
      <c r="W20" s="125"/>
      <c r="X20" s="125"/>
      <c r="Y20" s="125"/>
      <c r="Z20" s="125"/>
      <c r="AA20" s="125"/>
      <c r="AB20" s="125"/>
      <c r="AC20" s="125"/>
      <c r="AD20" s="125"/>
      <c r="AE20" s="125"/>
    </row>
    <row r="21" spans="3:31" s="35" customFormat="1" ht="15" customHeight="1">
      <c r="C21" s="126" t="s">
        <v>17</v>
      </c>
      <c r="D21" s="200" t="s">
        <v>57</v>
      </c>
      <c r="E21" s="201"/>
      <c r="F21" s="124">
        <f t="shared" si="5"/>
        <v>0</v>
      </c>
      <c r="G21" s="124">
        <f t="shared" si="6"/>
        <v>0</v>
      </c>
      <c r="H21" s="90"/>
      <c r="I21" s="90"/>
      <c r="J21" s="90"/>
      <c r="K21" s="125"/>
      <c r="L21" s="125"/>
      <c r="M21" s="125"/>
      <c r="N21" s="125"/>
      <c r="O21" s="125"/>
      <c r="P21" s="125"/>
      <c r="Q21" s="125"/>
      <c r="R21" s="125"/>
      <c r="S21" s="125"/>
      <c r="T21" s="125"/>
      <c r="U21" s="125"/>
      <c r="V21" s="125"/>
      <c r="W21" s="125"/>
      <c r="X21" s="125"/>
      <c r="Y21" s="125"/>
      <c r="Z21" s="125"/>
      <c r="AA21" s="125"/>
      <c r="AB21" s="125"/>
      <c r="AC21" s="125"/>
      <c r="AD21" s="125"/>
      <c r="AE21" s="125"/>
    </row>
    <row r="22" spans="3:31" s="35" customFormat="1" ht="15" customHeight="1">
      <c r="C22" s="126" t="s">
        <v>17</v>
      </c>
      <c r="D22" s="200" t="s">
        <v>63</v>
      </c>
      <c r="E22" s="201"/>
      <c r="F22" s="124">
        <f t="shared" si="5"/>
        <v>0</v>
      </c>
      <c r="G22" s="124">
        <f t="shared" si="6"/>
        <v>0</v>
      </c>
      <c r="H22" s="90"/>
      <c r="I22" s="90"/>
      <c r="J22" s="90"/>
      <c r="K22" s="125"/>
      <c r="L22" s="125"/>
      <c r="M22" s="125"/>
      <c r="N22" s="125"/>
      <c r="O22" s="125"/>
      <c r="P22" s="125"/>
      <c r="Q22" s="125"/>
      <c r="R22" s="125"/>
      <c r="S22" s="125"/>
      <c r="T22" s="125"/>
      <c r="U22" s="125"/>
      <c r="V22" s="125"/>
      <c r="W22" s="125"/>
      <c r="X22" s="125"/>
      <c r="Y22" s="125"/>
      <c r="Z22" s="125"/>
      <c r="AA22" s="125"/>
      <c r="AB22" s="125"/>
      <c r="AC22" s="125"/>
      <c r="AD22" s="125"/>
      <c r="AE22" s="125"/>
    </row>
    <row r="23" spans="3:31" s="35" customFormat="1" ht="15" customHeight="1">
      <c r="C23" s="126" t="s">
        <v>17</v>
      </c>
      <c r="D23" s="200" t="s">
        <v>58</v>
      </c>
      <c r="E23" s="201"/>
      <c r="F23" s="124">
        <f t="shared" si="5"/>
        <v>0</v>
      </c>
      <c r="G23" s="124">
        <f t="shared" si="6"/>
        <v>0</v>
      </c>
      <c r="H23" s="90"/>
      <c r="I23" s="90"/>
      <c r="J23" s="90"/>
      <c r="K23" s="125"/>
      <c r="L23" s="125"/>
      <c r="M23" s="125"/>
      <c r="N23" s="125"/>
      <c r="O23" s="125"/>
      <c r="P23" s="125"/>
      <c r="Q23" s="125"/>
      <c r="R23" s="125"/>
      <c r="S23" s="125"/>
      <c r="T23" s="125"/>
      <c r="U23" s="125"/>
      <c r="V23" s="125"/>
      <c r="W23" s="125"/>
      <c r="X23" s="125"/>
      <c r="Y23" s="125"/>
      <c r="Z23" s="125"/>
      <c r="AA23" s="125"/>
      <c r="AB23" s="125"/>
      <c r="AC23" s="125"/>
      <c r="AD23" s="125"/>
      <c r="AE23" s="125"/>
    </row>
    <row r="24" spans="3:31" s="35" customFormat="1" ht="15" customHeight="1">
      <c r="C24" s="126" t="s">
        <v>17</v>
      </c>
      <c r="D24" s="200" t="s">
        <v>59</v>
      </c>
      <c r="E24" s="201"/>
      <c r="F24" s="124">
        <f t="shared" si="5"/>
        <v>0</v>
      </c>
      <c r="G24" s="124">
        <f t="shared" si="6"/>
        <v>0</v>
      </c>
      <c r="H24" s="90"/>
      <c r="I24" s="90"/>
      <c r="J24" s="90"/>
      <c r="K24" s="125"/>
      <c r="L24" s="125"/>
      <c r="M24" s="125"/>
      <c r="N24" s="125"/>
      <c r="O24" s="125"/>
      <c r="P24" s="125"/>
      <c r="Q24" s="125"/>
      <c r="R24" s="125"/>
      <c r="S24" s="125"/>
      <c r="T24" s="125"/>
      <c r="U24" s="125"/>
      <c r="V24" s="125"/>
      <c r="W24" s="125"/>
      <c r="X24" s="125"/>
      <c r="Y24" s="125"/>
      <c r="Z24" s="125"/>
      <c r="AA24" s="125"/>
      <c r="AB24" s="125"/>
      <c r="AC24" s="125"/>
      <c r="AD24" s="125"/>
      <c r="AE24" s="125"/>
    </row>
    <row r="25" spans="3:31" s="35" customFormat="1" ht="15" customHeight="1">
      <c r="C25" s="126" t="s">
        <v>17</v>
      </c>
      <c r="D25" s="200" t="s">
        <v>60</v>
      </c>
      <c r="E25" s="201"/>
      <c r="F25" s="124">
        <f>H25+J25+L25+N25+P25+R25+T25+V25+X25+Z25+AB25+AD25</f>
        <v>0</v>
      </c>
      <c r="G25" s="124">
        <f t="shared" si="6"/>
        <v>0</v>
      </c>
      <c r="H25" s="90"/>
      <c r="I25" s="90"/>
      <c r="J25" s="90"/>
      <c r="K25" s="125"/>
      <c r="L25" s="125"/>
      <c r="M25" s="125"/>
      <c r="N25" s="125"/>
      <c r="O25" s="125"/>
      <c r="P25" s="125"/>
      <c r="Q25" s="125"/>
      <c r="R25" s="125"/>
      <c r="S25" s="125"/>
      <c r="T25" s="125"/>
      <c r="U25" s="125"/>
      <c r="V25" s="125"/>
      <c r="W25" s="125"/>
      <c r="X25" s="125"/>
      <c r="Y25" s="125"/>
      <c r="Z25" s="125"/>
      <c r="AA25" s="125"/>
      <c r="AB25" s="125"/>
      <c r="AC25" s="125"/>
      <c r="AD25" s="125"/>
      <c r="AE25" s="125"/>
    </row>
    <row r="26" spans="3:31" s="35" customFormat="1" ht="15" customHeight="1">
      <c r="C26" s="126" t="s">
        <v>17</v>
      </c>
      <c r="D26" s="200" t="s">
        <v>61</v>
      </c>
      <c r="E26" s="201"/>
      <c r="F26" s="124">
        <f t="shared" si="5"/>
        <v>0</v>
      </c>
      <c r="G26" s="124">
        <f>I26+K26+M26+O26+Q26+S26+U26+W26+Y26+AA26+AC26+AE26</f>
        <v>0</v>
      </c>
      <c r="H26" s="90"/>
      <c r="I26" s="90"/>
      <c r="J26" s="90"/>
      <c r="K26" s="125"/>
      <c r="L26" s="125"/>
      <c r="M26" s="125"/>
      <c r="N26" s="125"/>
      <c r="O26" s="125"/>
      <c r="P26" s="125"/>
      <c r="Q26" s="125"/>
      <c r="R26" s="125"/>
      <c r="S26" s="125"/>
      <c r="T26" s="125"/>
      <c r="U26" s="125"/>
      <c r="V26" s="125"/>
      <c r="W26" s="125"/>
      <c r="X26" s="125"/>
      <c r="Y26" s="125"/>
      <c r="Z26" s="125"/>
      <c r="AA26" s="125"/>
      <c r="AB26" s="125"/>
      <c r="AC26" s="125"/>
      <c r="AD26" s="125"/>
      <c r="AE26" s="125"/>
    </row>
    <row r="27" spans="3:31" s="35" customFormat="1" ht="15" customHeight="1">
      <c r="C27" s="126" t="s">
        <v>17</v>
      </c>
      <c r="D27" s="200" t="s">
        <v>62</v>
      </c>
      <c r="E27" s="201"/>
      <c r="F27" s="124">
        <f t="shared" si="5"/>
        <v>0</v>
      </c>
      <c r="G27" s="124">
        <f t="shared" si="6"/>
        <v>0</v>
      </c>
      <c r="H27" s="90"/>
      <c r="I27" s="90"/>
      <c r="J27" s="90"/>
      <c r="K27" s="125"/>
      <c r="L27" s="125"/>
      <c r="M27" s="125"/>
      <c r="N27" s="125"/>
      <c r="O27" s="125"/>
      <c r="P27" s="125"/>
      <c r="Q27" s="125"/>
      <c r="R27" s="125"/>
      <c r="S27" s="125"/>
      <c r="T27" s="125"/>
      <c r="U27" s="125"/>
      <c r="V27" s="125"/>
      <c r="W27" s="125"/>
      <c r="X27" s="125"/>
      <c r="Y27" s="125"/>
      <c r="Z27" s="125"/>
      <c r="AA27" s="125"/>
      <c r="AB27" s="125"/>
      <c r="AC27" s="125"/>
      <c r="AD27" s="125"/>
      <c r="AE27" s="125"/>
    </row>
    <row r="28" spans="3:31" s="35" customFormat="1" ht="15" customHeight="1">
      <c r="C28" s="126" t="s">
        <v>17</v>
      </c>
      <c r="D28" s="200" t="s">
        <v>100</v>
      </c>
      <c r="E28" s="201"/>
      <c r="F28" s="124">
        <f t="shared" si="5"/>
        <v>0</v>
      </c>
      <c r="G28" s="124">
        <f t="shared" si="6"/>
        <v>0</v>
      </c>
      <c r="H28" s="90"/>
      <c r="I28" s="90"/>
      <c r="J28" s="90"/>
      <c r="K28" s="125"/>
      <c r="L28" s="125"/>
      <c r="M28" s="125"/>
      <c r="N28" s="125"/>
      <c r="O28" s="125"/>
      <c r="P28" s="125"/>
      <c r="Q28" s="125"/>
      <c r="R28" s="125"/>
      <c r="S28" s="125"/>
      <c r="T28" s="125"/>
      <c r="U28" s="125"/>
      <c r="V28" s="125"/>
      <c r="W28" s="125"/>
      <c r="X28" s="125"/>
      <c r="Y28" s="125"/>
      <c r="Z28" s="125"/>
      <c r="AA28" s="125"/>
      <c r="AB28" s="125"/>
      <c r="AC28" s="125"/>
      <c r="AD28" s="125"/>
      <c r="AE28" s="125"/>
    </row>
    <row r="29" spans="3:31" s="35" customFormat="1" ht="15" customHeight="1">
      <c r="C29" s="127" t="s">
        <v>14</v>
      </c>
      <c r="D29" s="198" t="s">
        <v>20</v>
      </c>
      <c r="E29" s="199"/>
      <c r="F29" s="128">
        <f t="shared" ref="F29:AE29" si="7">SUM(F17:F28)</f>
        <v>0</v>
      </c>
      <c r="G29" s="93">
        <f t="shared" si="7"/>
        <v>0</v>
      </c>
      <c r="H29" s="93">
        <f>SUM(H17:H28)</f>
        <v>0</v>
      </c>
      <c r="I29" s="93">
        <f t="shared" si="7"/>
        <v>0</v>
      </c>
      <c r="J29" s="93">
        <f t="shared" si="7"/>
        <v>0</v>
      </c>
      <c r="K29" s="93">
        <f t="shared" si="7"/>
        <v>0</v>
      </c>
      <c r="L29" s="93">
        <f t="shared" si="7"/>
        <v>0</v>
      </c>
      <c r="M29" s="93">
        <f t="shared" si="7"/>
        <v>0</v>
      </c>
      <c r="N29" s="93">
        <f t="shared" si="7"/>
        <v>0</v>
      </c>
      <c r="O29" s="93">
        <f t="shared" si="7"/>
        <v>0</v>
      </c>
      <c r="P29" s="93">
        <f t="shared" si="7"/>
        <v>0</v>
      </c>
      <c r="Q29" s="93">
        <f t="shared" si="7"/>
        <v>0</v>
      </c>
      <c r="R29" s="93">
        <f t="shared" si="7"/>
        <v>0</v>
      </c>
      <c r="S29" s="93">
        <f t="shared" si="7"/>
        <v>0</v>
      </c>
      <c r="T29" s="93">
        <f t="shared" si="7"/>
        <v>0</v>
      </c>
      <c r="U29" s="93">
        <f t="shared" si="7"/>
        <v>0</v>
      </c>
      <c r="V29" s="93">
        <f t="shared" si="7"/>
        <v>0</v>
      </c>
      <c r="W29" s="93">
        <f t="shared" si="7"/>
        <v>0</v>
      </c>
      <c r="X29" s="93">
        <f t="shared" si="7"/>
        <v>0</v>
      </c>
      <c r="Y29" s="93">
        <f t="shared" si="7"/>
        <v>0</v>
      </c>
      <c r="Z29" s="93">
        <f t="shared" si="7"/>
        <v>0</v>
      </c>
      <c r="AA29" s="93">
        <f t="shared" si="7"/>
        <v>0</v>
      </c>
      <c r="AB29" s="93">
        <f t="shared" si="7"/>
        <v>0</v>
      </c>
      <c r="AC29" s="93">
        <f t="shared" si="7"/>
        <v>0</v>
      </c>
      <c r="AD29" s="93">
        <f t="shared" si="7"/>
        <v>0</v>
      </c>
      <c r="AE29" s="93">
        <f t="shared" si="7"/>
        <v>0</v>
      </c>
    </row>
    <row r="30" spans="3:31" s="35" customFormat="1" ht="15" customHeight="1">
      <c r="C30" s="129"/>
      <c r="D30" s="49"/>
      <c r="E30" s="49"/>
      <c r="F30" s="130"/>
      <c r="G30" s="63"/>
      <c r="H30" s="63"/>
      <c r="I30" s="63"/>
      <c r="J30" s="63"/>
      <c r="K30" s="63"/>
      <c r="L30" s="63"/>
      <c r="M30" s="63"/>
      <c r="N30" s="63"/>
      <c r="O30" s="63"/>
      <c r="P30" s="63"/>
      <c r="Q30" s="63"/>
      <c r="R30" s="63"/>
      <c r="S30" s="63"/>
      <c r="T30" s="63"/>
      <c r="U30" s="63"/>
      <c r="V30" s="63"/>
      <c r="W30" s="63"/>
      <c r="X30" s="63"/>
      <c r="Y30" s="63"/>
      <c r="Z30" s="63"/>
      <c r="AA30" s="63"/>
      <c r="AB30" s="63"/>
      <c r="AC30" s="63"/>
      <c r="AD30" s="63"/>
      <c r="AE30" s="63"/>
    </row>
    <row r="31" spans="3:31" s="35" customFormat="1" ht="15" customHeight="1">
      <c r="C31" s="127" t="s">
        <v>14</v>
      </c>
      <c r="D31" s="198" t="s">
        <v>21</v>
      </c>
      <c r="E31" s="199"/>
      <c r="F31" s="93">
        <f t="shared" ref="F31:AE31" si="8">F14-F29</f>
        <v>0</v>
      </c>
      <c r="G31" s="93">
        <f t="shared" si="8"/>
        <v>0</v>
      </c>
      <c r="H31" s="93">
        <f t="shared" si="8"/>
        <v>0</v>
      </c>
      <c r="I31" s="93">
        <f t="shared" si="8"/>
        <v>0</v>
      </c>
      <c r="J31" s="93">
        <f t="shared" si="8"/>
        <v>0</v>
      </c>
      <c r="K31" s="93">
        <f t="shared" si="8"/>
        <v>0</v>
      </c>
      <c r="L31" s="93">
        <f t="shared" si="8"/>
        <v>0</v>
      </c>
      <c r="M31" s="93">
        <f t="shared" si="8"/>
        <v>0</v>
      </c>
      <c r="N31" s="93">
        <f t="shared" si="8"/>
        <v>0</v>
      </c>
      <c r="O31" s="93">
        <f t="shared" si="8"/>
        <v>0</v>
      </c>
      <c r="P31" s="93">
        <f t="shared" si="8"/>
        <v>0</v>
      </c>
      <c r="Q31" s="93">
        <f t="shared" si="8"/>
        <v>0</v>
      </c>
      <c r="R31" s="93">
        <f t="shared" si="8"/>
        <v>0</v>
      </c>
      <c r="S31" s="93">
        <f t="shared" si="8"/>
        <v>0</v>
      </c>
      <c r="T31" s="93">
        <f t="shared" si="8"/>
        <v>0</v>
      </c>
      <c r="U31" s="93">
        <f t="shared" si="8"/>
        <v>0</v>
      </c>
      <c r="V31" s="93">
        <f t="shared" si="8"/>
        <v>0</v>
      </c>
      <c r="W31" s="93">
        <f t="shared" si="8"/>
        <v>0</v>
      </c>
      <c r="X31" s="93">
        <f t="shared" si="8"/>
        <v>0</v>
      </c>
      <c r="Y31" s="93">
        <f t="shared" si="8"/>
        <v>0</v>
      </c>
      <c r="Z31" s="93">
        <f t="shared" si="8"/>
        <v>0</v>
      </c>
      <c r="AA31" s="93">
        <f t="shared" si="8"/>
        <v>0</v>
      </c>
      <c r="AB31" s="93">
        <f t="shared" si="8"/>
        <v>0</v>
      </c>
      <c r="AC31" s="93">
        <f t="shared" si="8"/>
        <v>0</v>
      </c>
      <c r="AD31" s="93">
        <f t="shared" si="8"/>
        <v>0</v>
      </c>
      <c r="AE31" s="93">
        <f t="shared" si="8"/>
        <v>0</v>
      </c>
    </row>
    <row r="32" spans="3:31" s="35" customFormat="1" ht="15" customHeight="1">
      <c r="C32" s="129"/>
      <c r="D32" s="49"/>
      <c r="E32" s="49"/>
      <c r="F32" s="63"/>
      <c r="G32" s="63"/>
      <c r="H32" s="63"/>
      <c r="I32" s="63"/>
      <c r="J32" s="63"/>
      <c r="K32" s="63"/>
      <c r="L32" s="63"/>
      <c r="M32" s="63"/>
      <c r="N32" s="63"/>
      <c r="O32" s="63"/>
      <c r="P32" s="63"/>
      <c r="Q32" s="63"/>
      <c r="R32" s="63"/>
      <c r="S32" s="63"/>
      <c r="T32" s="63"/>
      <c r="U32" s="63"/>
      <c r="V32" s="63"/>
      <c r="W32" s="63"/>
      <c r="X32" s="63"/>
      <c r="Y32" s="63"/>
      <c r="Z32" s="63"/>
      <c r="AA32" s="63"/>
      <c r="AB32" s="63"/>
      <c r="AC32" s="63"/>
      <c r="AD32" s="63"/>
      <c r="AE32" s="63"/>
    </row>
    <row r="33" spans="3:31" s="19" customFormat="1" ht="15" customHeight="1">
      <c r="C33" s="127"/>
      <c r="D33" s="198" t="s">
        <v>22</v>
      </c>
      <c r="E33" s="199"/>
      <c r="F33" s="93">
        <f t="shared" ref="F33:AE33" si="9">F10+F31</f>
        <v>0</v>
      </c>
      <c r="G33" s="93">
        <f t="shared" si="9"/>
        <v>0</v>
      </c>
      <c r="H33" s="93">
        <f t="shared" si="9"/>
        <v>0</v>
      </c>
      <c r="I33" s="93">
        <f t="shared" si="9"/>
        <v>0</v>
      </c>
      <c r="J33" s="93">
        <f t="shared" si="9"/>
        <v>0</v>
      </c>
      <c r="K33" s="93">
        <f t="shared" si="9"/>
        <v>0</v>
      </c>
      <c r="L33" s="93">
        <f t="shared" si="9"/>
        <v>0</v>
      </c>
      <c r="M33" s="93">
        <f t="shared" si="9"/>
        <v>0</v>
      </c>
      <c r="N33" s="93">
        <f t="shared" si="9"/>
        <v>0</v>
      </c>
      <c r="O33" s="93">
        <f t="shared" si="9"/>
        <v>0</v>
      </c>
      <c r="P33" s="93">
        <f t="shared" si="9"/>
        <v>0</v>
      </c>
      <c r="Q33" s="93">
        <f t="shared" si="9"/>
        <v>0</v>
      </c>
      <c r="R33" s="93">
        <f t="shared" si="9"/>
        <v>0</v>
      </c>
      <c r="S33" s="93">
        <f t="shared" si="9"/>
        <v>0</v>
      </c>
      <c r="T33" s="93">
        <f t="shared" si="9"/>
        <v>0</v>
      </c>
      <c r="U33" s="93">
        <f t="shared" si="9"/>
        <v>0</v>
      </c>
      <c r="V33" s="93">
        <f t="shared" si="9"/>
        <v>0</v>
      </c>
      <c r="W33" s="93">
        <f t="shared" si="9"/>
        <v>0</v>
      </c>
      <c r="X33" s="93">
        <f t="shared" si="9"/>
        <v>0</v>
      </c>
      <c r="Y33" s="93">
        <f t="shared" si="9"/>
        <v>0</v>
      </c>
      <c r="Z33" s="93">
        <f t="shared" si="9"/>
        <v>0</v>
      </c>
      <c r="AA33" s="93">
        <f t="shared" si="9"/>
        <v>0</v>
      </c>
      <c r="AB33" s="93">
        <f t="shared" si="9"/>
        <v>0</v>
      </c>
      <c r="AC33" s="93">
        <f t="shared" si="9"/>
        <v>0</v>
      </c>
      <c r="AD33" s="93">
        <f t="shared" si="9"/>
        <v>0</v>
      </c>
      <c r="AE33" s="93">
        <f t="shared" si="9"/>
        <v>0</v>
      </c>
    </row>
    <row r="34" spans="3:31" s="35" customFormat="1" ht="15" customHeight="1">
      <c r="C34" s="126" t="s">
        <v>11</v>
      </c>
      <c r="D34" s="200" t="s">
        <v>23</v>
      </c>
      <c r="E34" s="201"/>
      <c r="F34" s="124">
        <f t="shared" ref="F34:G41" si="10">H34+J34+L34+N34+P34+R34+T34+V34+X34+Z34+AB34+AD34</f>
        <v>0</v>
      </c>
      <c r="G34" s="124">
        <f t="shared" si="10"/>
        <v>0</v>
      </c>
      <c r="H34" s="90"/>
      <c r="I34" s="90"/>
      <c r="J34" s="90"/>
      <c r="K34" s="90"/>
      <c r="L34" s="90"/>
      <c r="M34" s="90"/>
      <c r="N34" s="90"/>
      <c r="O34" s="90"/>
      <c r="P34" s="90"/>
      <c r="Q34" s="90"/>
      <c r="R34" s="90"/>
      <c r="S34" s="90"/>
      <c r="T34" s="90"/>
      <c r="U34" s="90"/>
      <c r="V34" s="90"/>
      <c r="W34" s="90"/>
      <c r="X34" s="90"/>
      <c r="Y34" s="90"/>
      <c r="Z34" s="90"/>
      <c r="AA34" s="90"/>
      <c r="AB34" s="90"/>
      <c r="AC34" s="90"/>
      <c r="AD34" s="90"/>
      <c r="AE34" s="125"/>
    </row>
    <row r="35" spans="3:31" s="35" customFormat="1" ht="15" customHeight="1">
      <c r="C35" s="126" t="s">
        <v>11</v>
      </c>
      <c r="D35" s="200" t="s">
        <v>24</v>
      </c>
      <c r="E35" s="201"/>
      <c r="F35" s="124">
        <f t="shared" si="10"/>
        <v>0</v>
      </c>
      <c r="G35" s="124">
        <f t="shared" si="10"/>
        <v>0</v>
      </c>
      <c r="H35" s="90"/>
      <c r="I35" s="90"/>
      <c r="J35" s="90"/>
      <c r="K35" s="90"/>
      <c r="L35" s="90"/>
      <c r="M35" s="90"/>
      <c r="N35" s="90"/>
      <c r="O35" s="90"/>
      <c r="P35" s="90"/>
      <c r="Q35" s="90"/>
      <c r="R35" s="90"/>
      <c r="S35" s="90"/>
      <c r="T35" s="90"/>
      <c r="U35" s="90"/>
      <c r="V35" s="90"/>
      <c r="W35" s="90"/>
      <c r="X35" s="90"/>
      <c r="Y35" s="90"/>
      <c r="Z35" s="90"/>
      <c r="AA35" s="90"/>
      <c r="AB35" s="90"/>
      <c r="AC35" s="90"/>
      <c r="AD35" s="90"/>
      <c r="AE35" s="125"/>
    </row>
    <row r="36" spans="3:31" s="35" customFormat="1" ht="15" customHeight="1">
      <c r="C36" s="126" t="s">
        <v>11</v>
      </c>
      <c r="D36" s="200" t="s">
        <v>102</v>
      </c>
      <c r="E36" s="201"/>
      <c r="F36" s="124">
        <f t="shared" si="10"/>
        <v>0</v>
      </c>
      <c r="G36" s="124">
        <f t="shared" si="10"/>
        <v>0</v>
      </c>
      <c r="H36" s="90"/>
      <c r="I36" s="90"/>
      <c r="J36" s="90"/>
      <c r="K36" s="90"/>
      <c r="L36" s="90"/>
      <c r="M36" s="90"/>
      <c r="N36" s="90"/>
      <c r="O36" s="90"/>
      <c r="P36" s="90"/>
      <c r="Q36" s="90"/>
      <c r="R36" s="90"/>
      <c r="S36" s="90"/>
      <c r="T36" s="90"/>
      <c r="U36" s="90"/>
      <c r="V36" s="90"/>
      <c r="W36" s="90"/>
      <c r="X36" s="90"/>
      <c r="Y36" s="90"/>
      <c r="Z36" s="90"/>
      <c r="AA36" s="90"/>
      <c r="AB36" s="90"/>
      <c r="AC36" s="90"/>
      <c r="AD36" s="90"/>
      <c r="AE36" s="125"/>
    </row>
    <row r="37" spans="3:31" s="35" customFormat="1" ht="15" customHeight="1">
      <c r="C37" s="126" t="s">
        <v>11</v>
      </c>
      <c r="D37" s="200" t="s">
        <v>25</v>
      </c>
      <c r="E37" s="201"/>
      <c r="F37" s="124">
        <f t="shared" si="10"/>
        <v>0</v>
      </c>
      <c r="G37" s="124">
        <f t="shared" si="10"/>
        <v>0</v>
      </c>
      <c r="H37" s="90"/>
      <c r="I37" s="90"/>
      <c r="J37" s="90"/>
      <c r="K37" s="90"/>
      <c r="L37" s="90"/>
      <c r="M37" s="90"/>
      <c r="N37" s="90"/>
      <c r="O37" s="90"/>
      <c r="P37" s="90"/>
      <c r="Q37" s="90"/>
      <c r="R37" s="90"/>
      <c r="S37" s="90"/>
      <c r="T37" s="90"/>
      <c r="U37" s="90"/>
      <c r="V37" s="90"/>
      <c r="W37" s="90"/>
      <c r="X37" s="90"/>
      <c r="Y37" s="90"/>
      <c r="Z37" s="90"/>
      <c r="AA37" s="90"/>
      <c r="AB37" s="90"/>
      <c r="AC37" s="90"/>
      <c r="AD37" s="90"/>
      <c r="AE37" s="125"/>
    </row>
    <row r="38" spans="3:31" s="35" customFormat="1" ht="15" customHeight="1">
      <c r="C38" s="126" t="s">
        <v>17</v>
      </c>
      <c r="D38" s="200" t="s">
        <v>26</v>
      </c>
      <c r="E38" s="201"/>
      <c r="F38" s="124">
        <f t="shared" si="10"/>
        <v>0</v>
      </c>
      <c r="G38" s="124">
        <f t="shared" si="10"/>
        <v>0</v>
      </c>
      <c r="H38" s="90"/>
      <c r="I38" s="90"/>
      <c r="J38" s="90"/>
      <c r="K38" s="90"/>
      <c r="L38" s="90"/>
      <c r="M38" s="90"/>
      <c r="N38" s="90"/>
      <c r="O38" s="90"/>
      <c r="P38" s="90"/>
      <c r="Q38" s="90"/>
      <c r="R38" s="90"/>
      <c r="S38" s="90"/>
      <c r="T38" s="90"/>
      <c r="U38" s="90"/>
      <c r="V38" s="90"/>
      <c r="W38" s="90"/>
      <c r="X38" s="90"/>
      <c r="Y38" s="90"/>
      <c r="Z38" s="90"/>
      <c r="AA38" s="90"/>
      <c r="AB38" s="90"/>
      <c r="AC38" s="90"/>
      <c r="AD38" s="90"/>
      <c r="AE38" s="125"/>
    </row>
    <row r="39" spans="3:31" s="35" customFormat="1" ht="15" customHeight="1">
      <c r="C39" s="126" t="s">
        <v>17</v>
      </c>
      <c r="D39" s="200" t="s">
        <v>27</v>
      </c>
      <c r="E39" s="201"/>
      <c r="F39" s="124">
        <f t="shared" si="10"/>
        <v>0</v>
      </c>
      <c r="G39" s="124">
        <f t="shared" si="10"/>
        <v>0</v>
      </c>
      <c r="H39" s="90"/>
      <c r="I39" s="90"/>
      <c r="J39" s="90"/>
      <c r="K39" s="90"/>
      <c r="L39" s="90"/>
      <c r="M39" s="90"/>
      <c r="N39" s="90"/>
      <c r="O39" s="90"/>
      <c r="P39" s="90"/>
      <c r="Q39" s="90"/>
      <c r="R39" s="90"/>
      <c r="S39" s="90"/>
      <c r="T39" s="90"/>
      <c r="U39" s="90"/>
      <c r="V39" s="90"/>
      <c r="W39" s="90"/>
      <c r="X39" s="90"/>
      <c r="Y39" s="90"/>
      <c r="Z39" s="90"/>
      <c r="AA39" s="90"/>
      <c r="AB39" s="90"/>
      <c r="AC39" s="90"/>
      <c r="AD39" s="90"/>
      <c r="AE39" s="125"/>
    </row>
    <row r="40" spans="3:31" s="35" customFormat="1" ht="15" customHeight="1">
      <c r="C40" s="126" t="s">
        <v>17</v>
      </c>
      <c r="D40" s="200" t="s">
        <v>101</v>
      </c>
      <c r="E40" s="201"/>
      <c r="F40" s="124">
        <f t="shared" si="10"/>
        <v>0</v>
      </c>
      <c r="G40" s="124">
        <f t="shared" si="10"/>
        <v>0</v>
      </c>
      <c r="H40" s="90"/>
      <c r="I40" s="90"/>
      <c r="J40" s="90"/>
      <c r="K40" s="90"/>
      <c r="L40" s="90"/>
      <c r="M40" s="90"/>
      <c r="N40" s="90"/>
      <c r="O40" s="90"/>
      <c r="P40" s="90"/>
      <c r="Q40" s="90"/>
      <c r="R40" s="90"/>
      <c r="S40" s="90"/>
      <c r="T40" s="90"/>
      <c r="U40" s="90"/>
      <c r="V40" s="90"/>
      <c r="W40" s="90"/>
      <c r="X40" s="90"/>
      <c r="Y40" s="90"/>
      <c r="Z40" s="90"/>
      <c r="AA40" s="90"/>
      <c r="AB40" s="90"/>
      <c r="AC40" s="90"/>
      <c r="AD40" s="90"/>
      <c r="AE40" s="125"/>
    </row>
    <row r="41" spans="3:31" s="35" customFormat="1" ht="15" customHeight="1">
      <c r="C41" s="126" t="s">
        <v>17</v>
      </c>
      <c r="D41" s="200" t="s">
        <v>28</v>
      </c>
      <c r="E41" s="201"/>
      <c r="F41" s="124">
        <f t="shared" si="10"/>
        <v>0</v>
      </c>
      <c r="G41" s="124">
        <f t="shared" si="10"/>
        <v>0</v>
      </c>
      <c r="H41" s="90"/>
      <c r="I41" s="90"/>
      <c r="J41" s="90"/>
      <c r="K41" s="90"/>
      <c r="L41" s="90"/>
      <c r="M41" s="90"/>
      <c r="N41" s="90"/>
      <c r="O41" s="90"/>
      <c r="P41" s="90"/>
      <c r="Q41" s="90"/>
      <c r="R41" s="90"/>
      <c r="S41" s="90"/>
      <c r="T41" s="90"/>
      <c r="U41" s="90"/>
      <c r="V41" s="90"/>
      <c r="W41" s="90"/>
      <c r="X41" s="90"/>
      <c r="Y41" s="90"/>
      <c r="Z41" s="90"/>
      <c r="AA41" s="90"/>
      <c r="AB41" s="90"/>
      <c r="AC41" s="90"/>
      <c r="AD41" s="90"/>
      <c r="AE41" s="125"/>
    </row>
    <row r="42" spans="3:31" s="35" customFormat="1" ht="15" customHeight="1">
      <c r="C42" s="127" t="s">
        <v>14</v>
      </c>
      <c r="D42" s="198" t="s">
        <v>29</v>
      </c>
      <c r="E42" s="199"/>
      <c r="F42" s="93">
        <f t="shared" ref="F42:S42" si="11">F31+(SUM(F34:F37))-(SUM(F38:F41))</f>
        <v>0</v>
      </c>
      <c r="G42" s="93">
        <f t="shared" si="11"/>
        <v>0</v>
      </c>
      <c r="H42" s="93">
        <f t="shared" si="11"/>
        <v>0</v>
      </c>
      <c r="I42" s="93">
        <f t="shared" si="11"/>
        <v>0</v>
      </c>
      <c r="J42" s="93">
        <f t="shared" si="11"/>
        <v>0</v>
      </c>
      <c r="K42" s="93">
        <f t="shared" si="11"/>
        <v>0</v>
      </c>
      <c r="L42" s="93">
        <f t="shared" si="11"/>
        <v>0</v>
      </c>
      <c r="M42" s="93">
        <f t="shared" si="11"/>
        <v>0</v>
      </c>
      <c r="N42" s="93">
        <f t="shared" si="11"/>
        <v>0</v>
      </c>
      <c r="O42" s="93">
        <f t="shared" si="11"/>
        <v>0</v>
      </c>
      <c r="P42" s="93">
        <f t="shared" si="11"/>
        <v>0</v>
      </c>
      <c r="Q42" s="93">
        <f t="shared" si="11"/>
        <v>0</v>
      </c>
      <c r="R42" s="93">
        <f t="shared" si="11"/>
        <v>0</v>
      </c>
      <c r="S42" s="93">
        <f t="shared" si="11"/>
        <v>0</v>
      </c>
      <c r="T42" s="93">
        <f t="shared" ref="T42:AE42" si="12">T31+(SUM(T34:T37))-(SUM(T38:T41))</f>
        <v>0</v>
      </c>
      <c r="U42" s="93">
        <f t="shared" si="12"/>
        <v>0</v>
      </c>
      <c r="V42" s="93">
        <f t="shared" si="12"/>
        <v>0</v>
      </c>
      <c r="W42" s="93">
        <f t="shared" si="12"/>
        <v>0</v>
      </c>
      <c r="X42" s="93">
        <f t="shared" si="12"/>
        <v>0</v>
      </c>
      <c r="Y42" s="93">
        <f t="shared" si="12"/>
        <v>0</v>
      </c>
      <c r="Z42" s="93">
        <f t="shared" si="12"/>
        <v>0</v>
      </c>
      <c r="AA42" s="93">
        <f t="shared" si="12"/>
        <v>0</v>
      </c>
      <c r="AB42" s="93">
        <f t="shared" si="12"/>
        <v>0</v>
      </c>
      <c r="AC42" s="93">
        <f t="shared" si="12"/>
        <v>0</v>
      </c>
      <c r="AD42" s="93">
        <f t="shared" si="12"/>
        <v>0</v>
      </c>
      <c r="AE42" s="93">
        <f t="shared" si="12"/>
        <v>0</v>
      </c>
    </row>
    <row r="43" spans="3:31" s="35" customFormat="1" ht="15" customHeight="1">
      <c r="C43" s="129"/>
      <c r="D43" s="49"/>
      <c r="E43" s="49"/>
      <c r="F43" s="63"/>
      <c r="G43" s="63"/>
      <c r="H43" s="63"/>
      <c r="I43" s="63"/>
      <c r="J43" s="63"/>
      <c r="K43" s="63"/>
      <c r="L43" s="63"/>
      <c r="M43" s="63"/>
      <c r="N43" s="63"/>
      <c r="O43" s="63"/>
      <c r="P43" s="63"/>
      <c r="Q43" s="63"/>
      <c r="R43" s="63"/>
      <c r="S43" s="63"/>
      <c r="T43" s="63"/>
      <c r="U43" s="63"/>
      <c r="V43" s="63"/>
      <c r="W43" s="63"/>
      <c r="X43" s="63"/>
      <c r="Y43" s="63"/>
      <c r="Z43" s="63"/>
      <c r="AA43" s="63"/>
      <c r="AB43" s="63"/>
      <c r="AC43" s="63"/>
      <c r="AD43" s="63"/>
      <c r="AE43" s="63"/>
    </row>
    <row r="44" spans="3:31" s="19" customFormat="1" ht="15" customHeight="1">
      <c r="C44" s="127"/>
      <c r="D44" s="198" t="s">
        <v>30</v>
      </c>
      <c r="E44" s="199"/>
      <c r="F44" s="93">
        <f t="shared" ref="F44:AE44" si="13">F33+F42-F31</f>
        <v>0</v>
      </c>
      <c r="G44" s="93">
        <f t="shared" si="13"/>
        <v>0</v>
      </c>
      <c r="H44" s="93">
        <f t="shared" si="13"/>
        <v>0</v>
      </c>
      <c r="I44" s="93">
        <f t="shared" si="13"/>
        <v>0</v>
      </c>
      <c r="J44" s="93">
        <f t="shared" si="13"/>
        <v>0</v>
      </c>
      <c r="K44" s="93">
        <f t="shared" si="13"/>
        <v>0</v>
      </c>
      <c r="L44" s="93">
        <f t="shared" si="13"/>
        <v>0</v>
      </c>
      <c r="M44" s="93">
        <f t="shared" si="13"/>
        <v>0</v>
      </c>
      <c r="N44" s="93">
        <f t="shared" si="13"/>
        <v>0</v>
      </c>
      <c r="O44" s="93">
        <f t="shared" si="13"/>
        <v>0</v>
      </c>
      <c r="P44" s="93">
        <f t="shared" si="13"/>
        <v>0</v>
      </c>
      <c r="Q44" s="93">
        <f t="shared" si="13"/>
        <v>0</v>
      </c>
      <c r="R44" s="93">
        <f t="shared" si="13"/>
        <v>0</v>
      </c>
      <c r="S44" s="93">
        <f t="shared" si="13"/>
        <v>0</v>
      </c>
      <c r="T44" s="93">
        <f t="shared" si="13"/>
        <v>0</v>
      </c>
      <c r="U44" s="93">
        <f t="shared" si="13"/>
        <v>0</v>
      </c>
      <c r="V44" s="93">
        <f t="shared" si="13"/>
        <v>0</v>
      </c>
      <c r="W44" s="93">
        <f t="shared" si="13"/>
        <v>0</v>
      </c>
      <c r="X44" s="93">
        <f t="shared" si="13"/>
        <v>0</v>
      </c>
      <c r="Y44" s="93">
        <f t="shared" si="13"/>
        <v>0</v>
      </c>
      <c r="Z44" s="93">
        <f t="shared" si="13"/>
        <v>0</v>
      </c>
      <c r="AA44" s="93">
        <f t="shared" si="13"/>
        <v>0</v>
      </c>
      <c r="AB44" s="93">
        <f t="shared" si="13"/>
        <v>0</v>
      </c>
      <c r="AC44" s="93">
        <f t="shared" si="13"/>
        <v>0</v>
      </c>
      <c r="AD44" s="93">
        <f t="shared" si="13"/>
        <v>0</v>
      </c>
      <c r="AE44" s="93">
        <f t="shared" si="13"/>
        <v>0</v>
      </c>
    </row>
    <row r="45" spans="3:31" s="35" customFormat="1" ht="15" customHeight="1">
      <c r="C45" s="126" t="s">
        <v>11</v>
      </c>
      <c r="D45" s="200" t="s">
        <v>31</v>
      </c>
      <c r="E45" s="201"/>
      <c r="F45" s="124">
        <f>H45</f>
        <v>0</v>
      </c>
      <c r="G45" s="124">
        <f>I45</f>
        <v>0</v>
      </c>
      <c r="H45" s="90"/>
      <c r="I45" s="90"/>
      <c r="J45" s="90"/>
      <c r="K45" s="90"/>
      <c r="L45" s="90"/>
      <c r="M45" s="90"/>
      <c r="N45" s="90"/>
      <c r="O45" s="90"/>
      <c r="P45" s="90"/>
      <c r="Q45" s="90"/>
      <c r="R45" s="90"/>
      <c r="S45" s="90"/>
      <c r="T45" s="90"/>
      <c r="U45" s="90"/>
      <c r="V45" s="90"/>
      <c r="W45" s="90"/>
      <c r="X45" s="90"/>
      <c r="Y45" s="90"/>
      <c r="Z45" s="90"/>
      <c r="AA45" s="90"/>
      <c r="AB45" s="90"/>
      <c r="AC45" s="90"/>
      <c r="AD45" s="90"/>
      <c r="AE45" s="90"/>
    </row>
    <row r="46" spans="3:31" s="19" customFormat="1" ht="15" customHeight="1">
      <c r="C46" s="127" t="s">
        <v>14</v>
      </c>
      <c r="D46" s="198" t="s">
        <v>32</v>
      </c>
      <c r="E46" s="199"/>
      <c r="F46" s="93">
        <f t="shared" ref="F46:S46" si="14">F44+F45</f>
        <v>0</v>
      </c>
      <c r="G46" s="93">
        <f t="shared" si="14"/>
        <v>0</v>
      </c>
      <c r="H46" s="93">
        <f>H44+H45</f>
        <v>0</v>
      </c>
      <c r="I46" s="93">
        <f t="shared" si="14"/>
        <v>0</v>
      </c>
      <c r="J46" s="93">
        <f t="shared" si="14"/>
        <v>0</v>
      </c>
      <c r="K46" s="93">
        <f t="shared" si="14"/>
        <v>0</v>
      </c>
      <c r="L46" s="93">
        <f t="shared" si="14"/>
        <v>0</v>
      </c>
      <c r="M46" s="93">
        <f t="shared" si="14"/>
        <v>0</v>
      </c>
      <c r="N46" s="93">
        <f t="shared" si="14"/>
        <v>0</v>
      </c>
      <c r="O46" s="93">
        <f t="shared" si="14"/>
        <v>0</v>
      </c>
      <c r="P46" s="93">
        <f t="shared" si="14"/>
        <v>0</v>
      </c>
      <c r="Q46" s="93">
        <f t="shared" si="14"/>
        <v>0</v>
      </c>
      <c r="R46" s="93">
        <f t="shared" si="14"/>
        <v>0</v>
      </c>
      <c r="S46" s="93">
        <f t="shared" si="14"/>
        <v>0</v>
      </c>
      <c r="T46" s="93">
        <f t="shared" ref="T46:AE46" si="15">T44+T45</f>
        <v>0</v>
      </c>
      <c r="U46" s="93">
        <f t="shared" si="15"/>
        <v>0</v>
      </c>
      <c r="V46" s="93">
        <f t="shared" si="15"/>
        <v>0</v>
      </c>
      <c r="W46" s="93">
        <f t="shared" si="15"/>
        <v>0</v>
      </c>
      <c r="X46" s="93">
        <f t="shared" si="15"/>
        <v>0</v>
      </c>
      <c r="Y46" s="93">
        <f t="shared" si="15"/>
        <v>0</v>
      </c>
      <c r="Z46" s="93">
        <f t="shared" si="15"/>
        <v>0</v>
      </c>
      <c r="AA46" s="93">
        <f t="shared" si="15"/>
        <v>0</v>
      </c>
      <c r="AB46" s="93">
        <f t="shared" si="15"/>
        <v>0</v>
      </c>
      <c r="AC46" s="93">
        <f t="shared" si="15"/>
        <v>0</v>
      </c>
      <c r="AD46" s="93">
        <f t="shared" si="15"/>
        <v>0</v>
      </c>
      <c r="AE46" s="93">
        <f t="shared" si="15"/>
        <v>0</v>
      </c>
    </row>
    <row r="47" spans="3:31" ht="15" customHeight="1"/>
  </sheetData>
  <protectedRanges>
    <protectedRange sqref="H45:AE45" name="Kreditlimiten"/>
    <protectedRange sqref="H17:AE28" name="Auszahlungen"/>
    <protectedRange sqref="H10:AE13" name="Einzahlungen"/>
    <protectedRange sqref="H34:AE41" name="Verfügbare Mittel"/>
  </protectedRanges>
  <mergeCells count="50">
    <mergeCell ref="H8:I8"/>
    <mergeCell ref="T8:U8"/>
    <mergeCell ref="R8:S8"/>
    <mergeCell ref="P8:Q8"/>
    <mergeCell ref="N8:O8"/>
    <mergeCell ref="L8:M8"/>
    <mergeCell ref="J8:K8"/>
    <mergeCell ref="AD8:AE8"/>
    <mergeCell ref="AB8:AC8"/>
    <mergeCell ref="Z8:AA8"/>
    <mergeCell ref="X8:Y8"/>
    <mergeCell ref="V8:W8"/>
    <mergeCell ref="D41:E41"/>
    <mergeCell ref="D42:E42"/>
    <mergeCell ref="D44:E44"/>
    <mergeCell ref="D45:E45"/>
    <mergeCell ref="D46:E46"/>
    <mergeCell ref="D40:E40"/>
    <mergeCell ref="D29:E29"/>
    <mergeCell ref="D31:E31"/>
    <mergeCell ref="D33:E33"/>
    <mergeCell ref="D34:E34"/>
    <mergeCell ref="D39:E39"/>
    <mergeCell ref="D35:E35"/>
    <mergeCell ref="D36:E36"/>
    <mergeCell ref="D37:E37"/>
    <mergeCell ref="D38:E38"/>
    <mergeCell ref="D16:E16"/>
    <mergeCell ref="D24:E24"/>
    <mergeCell ref="D25:E25"/>
    <mergeCell ref="D26:E26"/>
    <mergeCell ref="D27:E27"/>
    <mergeCell ref="D28:E28"/>
    <mergeCell ref="D17:E17"/>
    <mergeCell ref="D18:E18"/>
    <mergeCell ref="D19:E19"/>
    <mergeCell ref="D20:E20"/>
    <mergeCell ref="D21:E21"/>
    <mergeCell ref="D22:E22"/>
    <mergeCell ref="D23:E23"/>
    <mergeCell ref="D14:E14"/>
    <mergeCell ref="D10:E10"/>
    <mergeCell ref="E5:G5"/>
    <mergeCell ref="E6:G6"/>
    <mergeCell ref="C5:D5"/>
    <mergeCell ref="C6:D6"/>
    <mergeCell ref="F8:G8"/>
    <mergeCell ref="D12:E12"/>
    <mergeCell ref="D13:E13"/>
    <mergeCell ref="D11:E11"/>
  </mergeCells>
  <phoneticPr fontId="1" type="noConversion"/>
  <pageMargins left="0.39370078740157483" right="0.39370078740157483" top="0.39370078740157483" bottom="0.78740157480314965" header="0.51181102362204722" footer="0.39370078740157483"/>
  <pageSetup paperSize="9" scale="69" fitToWidth="2" orientation="landscape" r:id="rId1"/>
  <headerFooter alignWithMargins="0">
    <oddFooter>&amp;C&amp;8Copyright © 2012 St.Galler Kantonalbank          &amp;D</oddFooter>
  </headerFooter>
  <colBreaks count="1" manualBreakCount="1">
    <brk id="19" max="1048575" man="1"/>
  </colBreaks>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6D41"/>
  </sheetPr>
  <dimension ref="C1:J32"/>
  <sheetViews>
    <sheetView showGridLines="0" zoomScaleNormal="100" workbookViewId="0"/>
  </sheetViews>
  <sheetFormatPr baseColWidth="10" defaultRowHeight="13.5"/>
  <cols>
    <col min="1" max="1" width="3.7109375" style="5" customWidth="1"/>
    <col min="2" max="2" width="10.7109375" style="5" customWidth="1"/>
    <col min="3" max="3" width="22.7109375" style="5" customWidth="1"/>
    <col min="4" max="4" width="19.140625" style="5" customWidth="1"/>
    <col min="5" max="5" width="18.5703125" style="5" customWidth="1"/>
    <col min="6" max="6" width="18.7109375" style="11" customWidth="1"/>
    <col min="7" max="7" width="23.7109375" style="11" customWidth="1"/>
    <col min="8" max="8" width="32.7109375" style="11" customWidth="1"/>
    <col min="9" max="9" width="50.7109375" style="5" customWidth="1"/>
    <col min="10" max="16384" width="11.42578125" style="5"/>
  </cols>
  <sheetData>
    <row r="1" spans="3:10" ht="25.5" customHeight="1"/>
    <row r="2" spans="3:10" ht="25.5" customHeight="1"/>
    <row r="3" spans="3:10" ht="24">
      <c r="C3" s="221" t="s">
        <v>75</v>
      </c>
      <c r="D3" s="221"/>
      <c r="E3" s="221"/>
      <c r="F3" s="221"/>
      <c r="G3" s="37"/>
      <c r="H3" s="37"/>
      <c r="I3" s="15"/>
      <c r="J3" s="15"/>
    </row>
    <row r="4" spans="3:10" ht="15" customHeight="1">
      <c r="C4" s="15"/>
      <c r="D4" s="15"/>
      <c r="E4" s="15"/>
      <c r="F4" s="37"/>
      <c r="G4" s="37"/>
      <c r="H4" s="37"/>
      <c r="I4" s="15"/>
      <c r="J4" s="15"/>
    </row>
    <row r="5" spans="3:10" ht="15" customHeight="1">
      <c r="C5" s="82" t="s">
        <v>76</v>
      </c>
      <c r="D5" s="49" t="str">
        <f>Planbilanz!D5</f>
        <v>Firma XY</v>
      </c>
      <c r="E5" s="131"/>
      <c r="F5" s="114"/>
      <c r="G5" s="132"/>
      <c r="H5" s="132"/>
      <c r="I5" s="51"/>
      <c r="J5" s="15"/>
    </row>
    <row r="6" spans="3:10" ht="15" customHeight="1">
      <c r="C6" s="82" t="s">
        <v>77</v>
      </c>
      <c r="D6" s="85">
        <f>Planbilanz!D6</f>
        <v>45292</v>
      </c>
      <c r="E6" s="131"/>
      <c r="F6" s="133"/>
      <c r="G6" s="132"/>
      <c r="H6" s="132"/>
      <c r="I6" s="51"/>
      <c r="J6" s="15"/>
    </row>
    <row r="7" spans="3:10" ht="15" customHeight="1">
      <c r="C7" s="51"/>
      <c r="D7" s="51"/>
      <c r="E7" s="51"/>
      <c r="F7" s="132"/>
      <c r="G7" s="132"/>
      <c r="H7" s="132"/>
      <c r="I7" s="51"/>
      <c r="J7" s="15"/>
    </row>
    <row r="8" spans="3:10" s="39" customFormat="1" ht="47.25">
      <c r="C8" s="222" t="s">
        <v>1</v>
      </c>
      <c r="D8" s="223"/>
      <c r="E8" s="134" t="s">
        <v>2</v>
      </c>
      <c r="F8" s="134" t="s">
        <v>3</v>
      </c>
      <c r="G8" s="134" t="s">
        <v>4</v>
      </c>
      <c r="H8" s="135" t="s">
        <v>8</v>
      </c>
      <c r="I8" s="136" t="s">
        <v>98</v>
      </c>
    </row>
    <row r="9" spans="3:10" ht="15" customHeight="1">
      <c r="C9" s="219"/>
      <c r="D9" s="219"/>
      <c r="E9" s="137"/>
      <c r="F9" s="138"/>
      <c r="G9" s="139"/>
      <c r="H9" s="139"/>
      <c r="I9" s="139"/>
    </row>
    <row r="10" spans="3:10" ht="15" customHeight="1">
      <c r="C10" s="218"/>
      <c r="D10" s="218"/>
      <c r="E10" s="140"/>
      <c r="F10" s="141"/>
      <c r="G10" s="142"/>
      <c r="H10" s="142"/>
      <c r="I10" s="142"/>
    </row>
    <row r="11" spans="3:10" ht="15" customHeight="1">
      <c r="C11" s="218"/>
      <c r="D11" s="218"/>
      <c r="E11" s="140"/>
      <c r="F11" s="141"/>
      <c r="G11" s="142"/>
      <c r="H11" s="142"/>
      <c r="I11" s="142"/>
    </row>
    <row r="12" spans="3:10" ht="15" customHeight="1">
      <c r="C12" s="218"/>
      <c r="D12" s="218"/>
      <c r="E12" s="140"/>
      <c r="F12" s="141"/>
      <c r="G12" s="142"/>
      <c r="H12" s="142"/>
      <c r="I12" s="142"/>
    </row>
    <row r="13" spans="3:10" ht="15" customHeight="1">
      <c r="C13" s="218"/>
      <c r="D13" s="218"/>
      <c r="E13" s="140"/>
      <c r="F13" s="141"/>
      <c r="G13" s="142"/>
      <c r="H13" s="142"/>
      <c r="I13" s="142"/>
    </row>
    <row r="14" spans="3:10" ht="15" customHeight="1">
      <c r="C14" s="218"/>
      <c r="D14" s="218"/>
      <c r="E14" s="140"/>
      <c r="F14" s="141"/>
      <c r="G14" s="142"/>
      <c r="H14" s="142"/>
      <c r="I14" s="142"/>
    </row>
    <row r="15" spans="3:10" ht="15" customHeight="1">
      <c r="C15" s="218"/>
      <c r="D15" s="218"/>
      <c r="E15" s="140"/>
      <c r="F15" s="141"/>
      <c r="G15" s="142"/>
      <c r="H15" s="142"/>
      <c r="I15" s="142"/>
    </row>
    <row r="16" spans="3:10" ht="15" customHeight="1">
      <c r="C16" s="218"/>
      <c r="D16" s="218"/>
      <c r="E16" s="140"/>
      <c r="F16" s="141"/>
      <c r="G16" s="142"/>
      <c r="H16" s="142"/>
      <c r="I16" s="142"/>
    </row>
    <row r="17" spans="3:9" ht="15" customHeight="1">
      <c r="C17" s="218"/>
      <c r="D17" s="218"/>
      <c r="E17" s="140"/>
      <c r="F17" s="141"/>
      <c r="G17" s="142"/>
      <c r="H17" s="142"/>
      <c r="I17" s="142"/>
    </row>
    <row r="18" spans="3:9" ht="15" customHeight="1">
      <c r="C18" s="218"/>
      <c r="D18" s="218"/>
      <c r="E18" s="140"/>
      <c r="F18" s="141"/>
      <c r="G18" s="142"/>
      <c r="H18" s="142"/>
      <c r="I18" s="142"/>
    </row>
    <row r="19" spans="3:9" ht="15" customHeight="1">
      <c r="C19" s="220"/>
      <c r="D19" s="220"/>
      <c r="E19" s="140"/>
      <c r="F19" s="141"/>
      <c r="G19" s="143"/>
      <c r="H19" s="143"/>
      <c r="I19" s="143"/>
    </row>
    <row r="20" spans="3:9" ht="15" customHeight="1">
      <c r="C20" s="144"/>
      <c r="D20" s="144"/>
      <c r="E20" s="144"/>
      <c r="F20" s="144"/>
      <c r="G20" s="144"/>
      <c r="H20" s="144"/>
      <c r="I20" s="144"/>
    </row>
    <row r="21" spans="3:9" s="39" customFormat="1" ht="15" customHeight="1">
      <c r="C21" s="182" t="s">
        <v>5</v>
      </c>
      <c r="D21" s="183"/>
      <c r="E21" s="145" t="s">
        <v>6</v>
      </c>
      <c r="F21" s="145" t="s">
        <v>3</v>
      </c>
      <c r="G21" s="217" t="s">
        <v>7</v>
      </c>
      <c r="H21" s="197"/>
      <c r="I21" s="197"/>
    </row>
    <row r="22" spans="3:9" ht="15" customHeight="1">
      <c r="C22" s="219"/>
      <c r="D22" s="219"/>
      <c r="E22" s="137"/>
      <c r="F22" s="138"/>
      <c r="G22" s="219"/>
      <c r="H22" s="219"/>
      <c r="I22" s="219"/>
    </row>
    <row r="23" spans="3:9" ht="15" customHeight="1">
      <c r="C23" s="218"/>
      <c r="D23" s="218"/>
      <c r="E23" s="146"/>
      <c r="F23" s="141"/>
      <c r="G23" s="218"/>
      <c r="H23" s="218"/>
      <c r="I23" s="218"/>
    </row>
    <row r="24" spans="3:9" ht="15" customHeight="1">
      <c r="C24" s="218"/>
      <c r="D24" s="218"/>
      <c r="E24" s="146"/>
      <c r="F24" s="141"/>
      <c r="G24" s="218"/>
      <c r="H24" s="218"/>
      <c r="I24" s="218"/>
    </row>
    <row r="25" spans="3:9" ht="15" customHeight="1">
      <c r="C25" s="218"/>
      <c r="D25" s="218"/>
      <c r="E25" s="146"/>
      <c r="F25" s="141"/>
      <c r="G25" s="218"/>
      <c r="H25" s="218"/>
      <c r="I25" s="218"/>
    </row>
    <row r="26" spans="3:9" ht="15" customHeight="1">
      <c r="C26" s="218"/>
      <c r="D26" s="218"/>
      <c r="E26" s="146"/>
      <c r="F26" s="141"/>
      <c r="G26" s="218"/>
      <c r="H26" s="218"/>
      <c r="I26" s="218"/>
    </row>
    <row r="27" spans="3:9" ht="15" customHeight="1">
      <c r="C27" s="218"/>
      <c r="D27" s="218"/>
      <c r="E27" s="146"/>
      <c r="F27" s="141"/>
      <c r="G27" s="218"/>
      <c r="H27" s="218"/>
      <c r="I27" s="218"/>
    </row>
    <row r="28" spans="3:9" ht="15" customHeight="1">
      <c r="C28" s="218"/>
      <c r="D28" s="218"/>
      <c r="E28" s="146"/>
      <c r="F28" s="141"/>
      <c r="G28" s="218"/>
      <c r="H28" s="218"/>
      <c r="I28" s="218"/>
    </row>
    <row r="29" spans="3:9" ht="15" customHeight="1">
      <c r="C29" s="218"/>
      <c r="D29" s="218"/>
      <c r="E29" s="146"/>
      <c r="F29" s="141"/>
      <c r="G29" s="218"/>
      <c r="H29" s="218"/>
      <c r="I29" s="218"/>
    </row>
    <row r="30" spans="3:9" ht="15" customHeight="1">
      <c r="C30" s="218"/>
      <c r="D30" s="218"/>
      <c r="E30" s="146"/>
      <c r="F30" s="141"/>
      <c r="G30" s="218"/>
      <c r="H30" s="218"/>
      <c r="I30" s="218"/>
    </row>
    <row r="31" spans="3:9" ht="15" customHeight="1">
      <c r="C31" s="218"/>
      <c r="D31" s="218"/>
      <c r="E31" s="146"/>
      <c r="F31" s="141"/>
      <c r="G31" s="218"/>
      <c r="H31" s="218"/>
      <c r="I31" s="218"/>
    </row>
    <row r="32" spans="3:9" ht="15" customHeight="1">
      <c r="C32" s="218"/>
      <c r="D32" s="218"/>
      <c r="E32" s="146"/>
      <c r="F32" s="141"/>
      <c r="G32" s="218"/>
      <c r="H32" s="218"/>
      <c r="I32" s="218"/>
    </row>
  </sheetData>
  <protectedRanges>
    <protectedRange sqref="C22:IV32" name="Bereich2"/>
    <protectedRange sqref="C9:IV19" name="Bereich1"/>
  </protectedRanges>
  <mergeCells count="37">
    <mergeCell ref="C12:D12"/>
    <mergeCell ref="C13:D13"/>
    <mergeCell ref="C14:D14"/>
    <mergeCell ref="C15:D15"/>
    <mergeCell ref="C3:F3"/>
    <mergeCell ref="C8:D8"/>
    <mergeCell ref="C9:D9"/>
    <mergeCell ref="C10:D10"/>
    <mergeCell ref="C11:D11"/>
    <mergeCell ref="C16:D16"/>
    <mergeCell ref="C17:D17"/>
    <mergeCell ref="C27:D27"/>
    <mergeCell ref="C28:D28"/>
    <mergeCell ref="G21:I21"/>
    <mergeCell ref="C25:D25"/>
    <mergeCell ref="C26:D26"/>
    <mergeCell ref="G22:I22"/>
    <mergeCell ref="C22:D22"/>
    <mergeCell ref="C23:D23"/>
    <mergeCell ref="C24:D24"/>
    <mergeCell ref="C21:D21"/>
    <mergeCell ref="C19:D19"/>
    <mergeCell ref="C18:D18"/>
    <mergeCell ref="G23:I23"/>
    <mergeCell ref="G24:I24"/>
    <mergeCell ref="G25:I25"/>
    <mergeCell ref="G26:I26"/>
    <mergeCell ref="G29:I29"/>
    <mergeCell ref="G28:I28"/>
    <mergeCell ref="G27:I27"/>
    <mergeCell ref="G31:I31"/>
    <mergeCell ref="G32:I32"/>
    <mergeCell ref="C29:D29"/>
    <mergeCell ref="C30:D30"/>
    <mergeCell ref="C31:D31"/>
    <mergeCell ref="C32:D32"/>
    <mergeCell ref="G30:I30"/>
  </mergeCells>
  <phoneticPr fontId="1" type="noConversion"/>
  <pageMargins left="0.39370078740157483" right="0.39370078740157483" top="0.39370078740157483" bottom="0.78740157480314965" header="0.51181102362204722" footer="0.39370078740157483"/>
  <pageSetup paperSize="9" scale="69" orientation="landscape" r:id="rId1"/>
  <headerFooter alignWithMargins="0">
    <oddFooter>&amp;C&amp;8Copyright © 2012 St.Galler Kantonalbank          &amp;D</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6D41"/>
  </sheetPr>
  <dimension ref="C1:AA49"/>
  <sheetViews>
    <sheetView showGridLines="0" zoomScaleNormal="100" workbookViewId="0"/>
  </sheetViews>
  <sheetFormatPr baseColWidth="10" defaultRowHeight="13.5"/>
  <cols>
    <col min="1" max="1" width="11.42578125" style="5"/>
    <col min="2" max="2" width="3.7109375" style="5" customWidth="1"/>
    <col min="3" max="3" width="4" style="5" customWidth="1"/>
    <col min="4" max="4" width="19.85546875" style="5" customWidth="1"/>
    <col min="5" max="5" width="43.28515625" style="5" customWidth="1"/>
    <col min="6" max="6" width="12.5703125" style="11" customWidth="1"/>
    <col min="7" max="7" width="6.7109375" style="40" customWidth="1"/>
    <col min="8" max="8" width="11.28515625" style="11" customWidth="1"/>
    <col min="9" max="9" width="7.28515625" style="42" bestFit="1" customWidth="1"/>
    <col min="10" max="10" width="9.7109375" style="5" customWidth="1"/>
    <col min="11" max="11" width="7.28515625" style="42" bestFit="1" customWidth="1"/>
    <col min="12" max="12" width="35.7109375" style="42" customWidth="1"/>
    <col min="13" max="13" width="11.42578125" style="5" customWidth="1"/>
    <col min="14" max="14" width="7.28515625" style="42" bestFit="1" customWidth="1"/>
    <col min="15" max="15" width="10" style="5" customWidth="1"/>
    <col min="16" max="16" width="7.28515625" style="42" bestFit="1" customWidth="1"/>
    <col min="17" max="17" width="35.85546875" style="42" customWidth="1"/>
    <col min="18" max="18" width="11.42578125" style="5" customWidth="1"/>
    <col min="19" max="19" width="7.28515625" style="42" bestFit="1" customWidth="1"/>
    <col min="20" max="20" width="9.85546875" style="5" customWidth="1"/>
    <col min="21" max="21" width="7.28515625" style="42" bestFit="1" customWidth="1"/>
    <col min="22" max="22" width="36" style="42" customWidth="1"/>
    <col min="23" max="23" width="11.42578125" style="5"/>
    <col min="24" max="24" width="7.28515625" style="42" bestFit="1" customWidth="1"/>
    <col min="25" max="25" width="10" style="5" customWidth="1"/>
    <col min="26" max="26" width="7.28515625" style="42" bestFit="1" customWidth="1"/>
    <col min="27" max="27" width="36.28515625" style="5" customWidth="1"/>
    <col min="28" max="16384" width="11.42578125" style="5"/>
  </cols>
  <sheetData>
    <row r="1" spans="3:27" ht="25.5" customHeight="1"/>
    <row r="2" spans="3:27" ht="25.5" customHeight="1">
      <c r="J2" s="38"/>
    </row>
    <row r="3" spans="3:27" ht="24">
      <c r="C3" s="36" t="s">
        <v>192</v>
      </c>
      <c r="D3" s="36"/>
      <c r="E3" s="36"/>
      <c r="G3" s="41"/>
      <c r="H3" s="37"/>
      <c r="I3" s="43"/>
      <c r="J3" s="15"/>
    </row>
    <row r="4" spans="3:27" ht="15" customHeight="1">
      <c r="C4" s="15"/>
      <c r="D4" s="15"/>
      <c r="E4" s="37"/>
      <c r="G4" s="41"/>
      <c r="H4" s="37"/>
      <c r="I4" s="43"/>
      <c r="J4" s="15"/>
    </row>
    <row r="5" spans="3:27" ht="15" customHeight="1">
      <c r="C5" s="82" t="s">
        <v>76</v>
      </c>
      <c r="D5" s="49"/>
      <c r="E5" s="49" t="str">
        <f>Planbilanz!D5</f>
        <v>Firma XY</v>
      </c>
      <c r="F5" s="50"/>
      <c r="G5" s="147"/>
      <c r="H5" s="132"/>
      <c r="I5" s="148"/>
      <c r="J5" s="51"/>
      <c r="K5" s="149"/>
      <c r="L5" s="149"/>
      <c r="M5" s="54"/>
      <c r="N5" s="149"/>
      <c r="O5" s="54"/>
      <c r="P5" s="149"/>
      <c r="Q5" s="149"/>
      <c r="R5" s="54"/>
      <c r="S5" s="149"/>
      <c r="T5" s="54"/>
      <c r="U5" s="149"/>
      <c r="V5" s="149"/>
      <c r="W5" s="54"/>
      <c r="X5" s="149"/>
      <c r="Y5" s="54"/>
      <c r="Z5" s="149"/>
      <c r="AA5" s="54"/>
    </row>
    <row r="6" spans="3:27" ht="15" customHeight="1">
      <c r="C6" s="82" t="s">
        <v>77</v>
      </c>
      <c r="D6" s="85"/>
      <c r="E6" s="85">
        <f>Planbilanz!D6</f>
        <v>45292</v>
      </c>
      <c r="F6" s="50"/>
      <c r="G6" s="147"/>
      <c r="H6" s="132"/>
      <c r="I6" s="148"/>
      <c r="J6" s="51"/>
      <c r="K6" s="149"/>
      <c r="L6" s="149"/>
      <c r="M6" s="54"/>
      <c r="N6" s="149"/>
      <c r="O6" s="54"/>
      <c r="P6" s="149"/>
      <c r="Q6" s="149"/>
      <c r="R6" s="54"/>
      <c r="S6" s="149"/>
      <c r="T6" s="54"/>
      <c r="U6" s="149"/>
      <c r="V6" s="149"/>
      <c r="W6" s="54"/>
      <c r="X6" s="149"/>
      <c r="Y6" s="54"/>
      <c r="Z6" s="149"/>
      <c r="AA6" s="54"/>
    </row>
    <row r="7" spans="3:27" ht="15" customHeight="1">
      <c r="C7" s="54"/>
      <c r="D7" s="51"/>
      <c r="E7" s="51"/>
      <c r="F7" s="132"/>
      <c r="G7" s="147"/>
      <c r="H7" s="132"/>
      <c r="I7" s="148"/>
      <c r="J7" s="51"/>
      <c r="K7" s="149"/>
      <c r="L7" s="149"/>
      <c r="M7" s="54"/>
      <c r="N7" s="149"/>
      <c r="O7" s="54"/>
      <c r="P7" s="149"/>
      <c r="Q7" s="149"/>
      <c r="R7" s="54"/>
      <c r="S7" s="149"/>
      <c r="T7" s="54"/>
      <c r="U7" s="149"/>
      <c r="V7" s="149"/>
      <c r="W7" s="54"/>
      <c r="X7" s="149"/>
      <c r="Y7" s="54"/>
      <c r="Z7" s="149"/>
      <c r="AA7" s="54"/>
    </row>
    <row r="8" spans="3:27" ht="15" customHeight="1">
      <c r="C8" s="150"/>
      <c r="D8" s="150"/>
      <c r="E8" s="115"/>
      <c r="F8" s="183" t="s">
        <v>191</v>
      </c>
      <c r="G8" s="217"/>
      <c r="H8" s="224" t="s">
        <v>190</v>
      </c>
      <c r="I8" s="224"/>
      <c r="J8" s="224"/>
      <c r="K8" s="224"/>
      <c r="L8" s="224"/>
      <c r="M8" s="224" t="s">
        <v>195</v>
      </c>
      <c r="N8" s="224"/>
      <c r="O8" s="224"/>
      <c r="P8" s="224"/>
      <c r="Q8" s="224"/>
      <c r="R8" s="224" t="s">
        <v>196</v>
      </c>
      <c r="S8" s="224"/>
      <c r="T8" s="224"/>
      <c r="U8" s="224"/>
      <c r="V8" s="224"/>
      <c r="W8" s="224" t="s">
        <v>197</v>
      </c>
      <c r="X8" s="224"/>
      <c r="Y8" s="224"/>
      <c r="Z8" s="224"/>
      <c r="AA8" s="224"/>
    </row>
    <row r="9" spans="3:27" s="39" customFormat="1" ht="45" customHeight="1">
      <c r="C9" s="150"/>
      <c r="D9" s="150"/>
      <c r="E9" s="116"/>
      <c r="F9" s="117" t="s">
        <v>193</v>
      </c>
      <c r="G9" s="151" t="s">
        <v>194</v>
      </c>
      <c r="H9" s="152" t="s">
        <v>193</v>
      </c>
      <c r="I9" s="153" t="s">
        <v>194</v>
      </c>
      <c r="J9" s="152" t="s">
        <v>189</v>
      </c>
      <c r="K9" s="153" t="s">
        <v>194</v>
      </c>
      <c r="L9" s="154" t="s">
        <v>198</v>
      </c>
      <c r="M9" s="152" t="s">
        <v>193</v>
      </c>
      <c r="N9" s="153" t="s">
        <v>194</v>
      </c>
      <c r="O9" s="152" t="s">
        <v>189</v>
      </c>
      <c r="P9" s="153" t="s">
        <v>194</v>
      </c>
      <c r="Q9" s="154" t="s">
        <v>198</v>
      </c>
      <c r="R9" s="152" t="s">
        <v>193</v>
      </c>
      <c r="S9" s="153" t="s">
        <v>194</v>
      </c>
      <c r="T9" s="152" t="s">
        <v>189</v>
      </c>
      <c r="U9" s="153" t="s">
        <v>194</v>
      </c>
      <c r="V9" s="154" t="s">
        <v>198</v>
      </c>
      <c r="W9" s="152" t="s">
        <v>193</v>
      </c>
      <c r="X9" s="153" t="s">
        <v>194</v>
      </c>
      <c r="Y9" s="152" t="s">
        <v>189</v>
      </c>
      <c r="Z9" s="153" t="s">
        <v>194</v>
      </c>
      <c r="AA9" s="154" t="s">
        <v>198</v>
      </c>
    </row>
    <row r="10" spans="3:27" ht="15" customHeight="1">
      <c r="C10" s="89"/>
      <c r="D10" s="200" t="s">
        <v>145</v>
      </c>
      <c r="E10" s="201"/>
      <c r="F10" s="90"/>
      <c r="G10" s="97">
        <v>1</v>
      </c>
      <c r="H10" s="75"/>
      <c r="I10" s="155">
        <v>1</v>
      </c>
      <c r="J10" s="75"/>
      <c r="K10" s="155">
        <v>1</v>
      </c>
      <c r="L10" s="75"/>
      <c r="M10" s="75"/>
      <c r="N10" s="155">
        <v>1</v>
      </c>
      <c r="O10" s="75"/>
      <c r="P10" s="155">
        <v>1</v>
      </c>
      <c r="Q10" s="75"/>
      <c r="R10" s="75"/>
      <c r="S10" s="155">
        <v>1</v>
      </c>
      <c r="T10" s="75"/>
      <c r="U10" s="155">
        <v>1</v>
      </c>
      <c r="V10" s="75"/>
      <c r="W10" s="75"/>
      <c r="X10" s="155">
        <v>1</v>
      </c>
      <c r="Y10" s="75"/>
      <c r="Z10" s="155">
        <v>1</v>
      </c>
      <c r="AA10" s="75"/>
    </row>
    <row r="11" spans="3:27" ht="15" customHeight="1">
      <c r="C11" s="91" t="s">
        <v>17</v>
      </c>
      <c r="D11" s="200" t="s">
        <v>52</v>
      </c>
      <c r="E11" s="201"/>
      <c r="F11" s="90"/>
      <c r="G11" s="97">
        <f>F11/G$10</f>
        <v>0</v>
      </c>
      <c r="H11" s="90"/>
      <c r="I11" s="97">
        <f>H11/I$10</f>
        <v>0</v>
      </c>
      <c r="J11" s="90"/>
      <c r="K11" s="97">
        <f>J11/K$10</f>
        <v>0</v>
      </c>
      <c r="L11" s="90"/>
      <c r="M11" s="90"/>
      <c r="N11" s="97">
        <f>M11/N$10</f>
        <v>0</v>
      </c>
      <c r="O11" s="90"/>
      <c r="P11" s="97">
        <f>O11/P$10</f>
        <v>0</v>
      </c>
      <c r="Q11" s="90"/>
      <c r="R11" s="90"/>
      <c r="S11" s="97">
        <f>R11/S$10</f>
        <v>0</v>
      </c>
      <c r="T11" s="90"/>
      <c r="U11" s="97">
        <f>T11/U$10</f>
        <v>0</v>
      </c>
      <c r="V11" s="90"/>
      <c r="W11" s="90"/>
      <c r="X11" s="97">
        <f>W11/X$10</f>
        <v>0</v>
      </c>
      <c r="Y11" s="90"/>
      <c r="Z11" s="97">
        <f>Y11/Z$10</f>
        <v>0</v>
      </c>
      <c r="AA11" s="90"/>
    </row>
    <row r="12" spans="3:27" ht="15" customHeight="1">
      <c r="C12" s="92" t="s">
        <v>14</v>
      </c>
      <c r="D12" s="198" t="s">
        <v>146</v>
      </c>
      <c r="E12" s="199"/>
      <c r="F12" s="93">
        <f>SUM(F10:F11)</f>
        <v>0</v>
      </c>
      <c r="G12" s="98">
        <f t="shared" ref="G12:G39" si="0">F12/G$10</f>
        <v>0</v>
      </c>
      <c r="H12" s="93">
        <f>SUM(H10:H11)</f>
        <v>0</v>
      </c>
      <c r="I12" s="98">
        <f t="shared" ref="I12:I39" si="1">H12/I$10</f>
        <v>0</v>
      </c>
      <c r="J12" s="93">
        <f>SUM(J10:J11)</f>
        <v>0</v>
      </c>
      <c r="K12" s="98">
        <f t="shared" ref="K12:K39" si="2">J12/K$10</f>
        <v>0</v>
      </c>
      <c r="L12" s="93"/>
      <c r="M12" s="93">
        <f>SUM(M10:M11)</f>
        <v>0</v>
      </c>
      <c r="N12" s="98">
        <f t="shared" ref="N12:N39" si="3">M12/N$10</f>
        <v>0</v>
      </c>
      <c r="O12" s="93">
        <f>SUM(O10:O11)</f>
        <v>0</v>
      </c>
      <c r="P12" s="98">
        <f t="shared" ref="P12:P39" si="4">O12/P$10</f>
        <v>0</v>
      </c>
      <c r="Q12" s="93"/>
      <c r="R12" s="93">
        <f>SUM(R10:R11)</f>
        <v>0</v>
      </c>
      <c r="S12" s="98">
        <f t="shared" ref="S12:S39" si="5">R12/S$10</f>
        <v>0</v>
      </c>
      <c r="T12" s="93">
        <f>SUM(T10:T11)</f>
        <v>0</v>
      </c>
      <c r="U12" s="98">
        <f t="shared" ref="U12:U39" si="6">T12/U$10</f>
        <v>0</v>
      </c>
      <c r="V12" s="93"/>
      <c r="W12" s="93">
        <f>SUM(W10:W11)</f>
        <v>0</v>
      </c>
      <c r="X12" s="98">
        <f t="shared" ref="X12:X39" si="7">W12/X$10</f>
        <v>0</v>
      </c>
      <c r="Y12" s="93">
        <f>SUM(Y10:Y11)</f>
        <v>0</v>
      </c>
      <c r="Z12" s="98">
        <f t="shared" ref="Z12:Z39" si="8">Y12/Z$10</f>
        <v>0</v>
      </c>
      <c r="AA12" s="93"/>
    </row>
    <row r="13" spans="3:27" ht="15" customHeight="1">
      <c r="C13" s="91" t="s">
        <v>147</v>
      </c>
      <c r="D13" s="200" t="s">
        <v>148</v>
      </c>
      <c r="E13" s="201"/>
      <c r="F13" s="90"/>
      <c r="G13" s="97">
        <f t="shared" si="0"/>
        <v>0</v>
      </c>
      <c r="H13" s="90"/>
      <c r="I13" s="97">
        <f t="shared" si="1"/>
        <v>0</v>
      </c>
      <c r="J13" s="90"/>
      <c r="K13" s="97">
        <f t="shared" si="2"/>
        <v>0</v>
      </c>
      <c r="L13" s="90"/>
      <c r="M13" s="90"/>
      <c r="N13" s="97">
        <f t="shared" si="3"/>
        <v>0</v>
      </c>
      <c r="O13" s="90"/>
      <c r="P13" s="97">
        <f t="shared" si="4"/>
        <v>0</v>
      </c>
      <c r="Q13" s="90"/>
      <c r="R13" s="90"/>
      <c r="S13" s="97">
        <f t="shared" si="5"/>
        <v>0</v>
      </c>
      <c r="T13" s="90"/>
      <c r="U13" s="97">
        <f t="shared" si="6"/>
        <v>0</v>
      </c>
      <c r="V13" s="90"/>
      <c r="W13" s="90"/>
      <c r="X13" s="97">
        <f t="shared" si="7"/>
        <v>0</v>
      </c>
      <c r="Y13" s="90"/>
      <c r="Z13" s="97">
        <f t="shared" si="8"/>
        <v>0</v>
      </c>
      <c r="AA13" s="90"/>
    </row>
    <row r="14" spans="3:27" ht="15" customHeight="1">
      <c r="C14" s="91" t="s">
        <v>11</v>
      </c>
      <c r="D14" s="200" t="s">
        <v>149</v>
      </c>
      <c r="E14" s="201"/>
      <c r="F14" s="90"/>
      <c r="G14" s="97">
        <f t="shared" si="0"/>
        <v>0</v>
      </c>
      <c r="H14" s="90"/>
      <c r="I14" s="97">
        <f t="shared" si="1"/>
        <v>0</v>
      </c>
      <c r="J14" s="90"/>
      <c r="K14" s="97">
        <f t="shared" si="2"/>
        <v>0</v>
      </c>
      <c r="L14" s="90"/>
      <c r="M14" s="90"/>
      <c r="N14" s="97">
        <f t="shared" si="3"/>
        <v>0</v>
      </c>
      <c r="O14" s="90"/>
      <c r="P14" s="97">
        <f t="shared" si="4"/>
        <v>0</v>
      </c>
      <c r="Q14" s="90"/>
      <c r="R14" s="90"/>
      <c r="S14" s="97">
        <f t="shared" si="5"/>
        <v>0</v>
      </c>
      <c r="T14" s="90"/>
      <c r="U14" s="97">
        <f t="shared" si="6"/>
        <v>0</v>
      </c>
      <c r="V14" s="90"/>
      <c r="W14" s="90"/>
      <c r="X14" s="97">
        <f t="shared" si="7"/>
        <v>0</v>
      </c>
      <c r="Y14" s="90"/>
      <c r="Z14" s="97">
        <f t="shared" si="8"/>
        <v>0</v>
      </c>
      <c r="AA14" s="90"/>
    </row>
    <row r="15" spans="3:27" ht="15" customHeight="1">
      <c r="C15" s="92" t="s">
        <v>14</v>
      </c>
      <c r="D15" s="198" t="s">
        <v>150</v>
      </c>
      <c r="E15" s="199"/>
      <c r="F15" s="93">
        <f>SUM(F12:F14)</f>
        <v>0</v>
      </c>
      <c r="G15" s="98">
        <f t="shared" si="0"/>
        <v>0</v>
      </c>
      <c r="H15" s="93">
        <f>SUM(H12:H14)</f>
        <v>0</v>
      </c>
      <c r="I15" s="98">
        <f t="shared" si="1"/>
        <v>0</v>
      </c>
      <c r="J15" s="93">
        <f>SUM(J12:J14)</f>
        <v>0</v>
      </c>
      <c r="K15" s="98">
        <f t="shared" si="2"/>
        <v>0</v>
      </c>
      <c r="L15" s="93"/>
      <c r="M15" s="93">
        <f>SUM(M12:M14)</f>
        <v>0</v>
      </c>
      <c r="N15" s="98">
        <f t="shared" si="3"/>
        <v>0</v>
      </c>
      <c r="O15" s="93">
        <f>SUM(O12:O14)</f>
        <v>0</v>
      </c>
      <c r="P15" s="98">
        <f t="shared" si="4"/>
        <v>0</v>
      </c>
      <c r="Q15" s="93"/>
      <c r="R15" s="93">
        <f>SUM(R12:R14)</f>
        <v>0</v>
      </c>
      <c r="S15" s="98">
        <f t="shared" si="5"/>
        <v>0</v>
      </c>
      <c r="T15" s="93">
        <f>SUM(T12:T14)</f>
        <v>0</v>
      </c>
      <c r="U15" s="98">
        <f t="shared" si="6"/>
        <v>0</v>
      </c>
      <c r="V15" s="93"/>
      <c r="W15" s="93">
        <f>SUM(W12:W14)</f>
        <v>0</v>
      </c>
      <c r="X15" s="98">
        <f t="shared" si="7"/>
        <v>0</v>
      </c>
      <c r="Y15" s="93">
        <f>SUM(Y12:Y14)</f>
        <v>0</v>
      </c>
      <c r="Z15" s="98">
        <f t="shared" si="8"/>
        <v>0</v>
      </c>
      <c r="AA15" s="93"/>
    </row>
    <row r="16" spans="3:27" ht="15" customHeight="1">
      <c r="C16" s="91" t="s">
        <v>17</v>
      </c>
      <c r="D16" s="200" t="s">
        <v>151</v>
      </c>
      <c r="E16" s="201"/>
      <c r="F16" s="90"/>
      <c r="G16" s="97">
        <f t="shared" si="0"/>
        <v>0</v>
      </c>
      <c r="H16" s="90"/>
      <c r="I16" s="97">
        <f t="shared" si="1"/>
        <v>0</v>
      </c>
      <c r="J16" s="90"/>
      <c r="K16" s="97">
        <f t="shared" si="2"/>
        <v>0</v>
      </c>
      <c r="L16" s="90"/>
      <c r="M16" s="90"/>
      <c r="N16" s="97">
        <f t="shared" si="3"/>
        <v>0</v>
      </c>
      <c r="O16" s="90"/>
      <c r="P16" s="97">
        <f t="shared" si="4"/>
        <v>0</v>
      </c>
      <c r="Q16" s="90"/>
      <c r="R16" s="90"/>
      <c r="S16" s="97">
        <f t="shared" si="5"/>
        <v>0</v>
      </c>
      <c r="T16" s="90"/>
      <c r="U16" s="97">
        <f t="shared" si="6"/>
        <v>0</v>
      </c>
      <c r="V16" s="90"/>
      <c r="W16" s="90"/>
      <c r="X16" s="97">
        <f t="shared" si="7"/>
        <v>0</v>
      </c>
      <c r="Y16" s="90"/>
      <c r="Z16" s="97">
        <f t="shared" si="8"/>
        <v>0</v>
      </c>
      <c r="AA16" s="90"/>
    </row>
    <row r="17" spans="3:27" ht="15" customHeight="1">
      <c r="C17" s="91" t="s">
        <v>17</v>
      </c>
      <c r="D17" s="200" t="s">
        <v>152</v>
      </c>
      <c r="E17" s="201"/>
      <c r="F17" s="90"/>
      <c r="G17" s="97">
        <f t="shared" si="0"/>
        <v>0</v>
      </c>
      <c r="H17" s="90"/>
      <c r="I17" s="97">
        <f t="shared" si="1"/>
        <v>0</v>
      </c>
      <c r="J17" s="90"/>
      <c r="K17" s="97">
        <f t="shared" si="2"/>
        <v>0</v>
      </c>
      <c r="L17" s="90"/>
      <c r="M17" s="90"/>
      <c r="N17" s="97">
        <f t="shared" si="3"/>
        <v>0</v>
      </c>
      <c r="O17" s="90"/>
      <c r="P17" s="97">
        <f t="shared" si="4"/>
        <v>0</v>
      </c>
      <c r="Q17" s="90"/>
      <c r="R17" s="90"/>
      <c r="S17" s="97">
        <f t="shared" si="5"/>
        <v>0</v>
      </c>
      <c r="T17" s="90"/>
      <c r="U17" s="97">
        <f t="shared" si="6"/>
        <v>0</v>
      </c>
      <c r="V17" s="90"/>
      <c r="W17" s="90"/>
      <c r="X17" s="97">
        <f t="shared" si="7"/>
        <v>0</v>
      </c>
      <c r="Y17" s="90"/>
      <c r="Z17" s="97">
        <f t="shared" si="8"/>
        <v>0</v>
      </c>
      <c r="AA17" s="90"/>
    </row>
    <row r="18" spans="3:27" ht="15" customHeight="1">
      <c r="C18" s="92" t="s">
        <v>14</v>
      </c>
      <c r="D18" s="198" t="s">
        <v>53</v>
      </c>
      <c r="E18" s="199"/>
      <c r="F18" s="93">
        <f>SUM(F15:F17)</f>
        <v>0</v>
      </c>
      <c r="G18" s="98">
        <f t="shared" si="0"/>
        <v>0</v>
      </c>
      <c r="H18" s="93">
        <f>SUM(H15:H17)</f>
        <v>0</v>
      </c>
      <c r="I18" s="98">
        <f t="shared" si="1"/>
        <v>0</v>
      </c>
      <c r="J18" s="93">
        <f>SUM(J15:J17)</f>
        <v>0</v>
      </c>
      <c r="K18" s="98">
        <f t="shared" si="2"/>
        <v>0</v>
      </c>
      <c r="L18" s="93"/>
      <c r="M18" s="93">
        <f>SUM(M15:M17)</f>
        <v>0</v>
      </c>
      <c r="N18" s="98">
        <f t="shared" si="3"/>
        <v>0</v>
      </c>
      <c r="O18" s="93">
        <f>SUM(O15:O17)</f>
        <v>0</v>
      </c>
      <c r="P18" s="98">
        <f t="shared" si="4"/>
        <v>0</v>
      </c>
      <c r="Q18" s="93"/>
      <c r="R18" s="93">
        <f>SUM(R15:R17)</f>
        <v>0</v>
      </c>
      <c r="S18" s="98">
        <f t="shared" si="5"/>
        <v>0</v>
      </c>
      <c r="T18" s="93">
        <f>SUM(T15:T17)</f>
        <v>0</v>
      </c>
      <c r="U18" s="98">
        <f t="shared" si="6"/>
        <v>0</v>
      </c>
      <c r="V18" s="93"/>
      <c r="W18" s="93">
        <f>SUM(W15:W17)</f>
        <v>0</v>
      </c>
      <c r="X18" s="98">
        <f t="shared" si="7"/>
        <v>0</v>
      </c>
      <c r="Y18" s="93">
        <f>SUM(Y15:Y17)</f>
        <v>0</v>
      </c>
      <c r="Z18" s="98">
        <f t="shared" si="8"/>
        <v>0</v>
      </c>
      <c r="AA18" s="93"/>
    </row>
    <row r="19" spans="3:27" ht="15" customHeight="1">
      <c r="C19" s="91" t="s">
        <v>17</v>
      </c>
      <c r="D19" s="200" t="s">
        <v>54</v>
      </c>
      <c r="E19" s="201"/>
      <c r="F19" s="90"/>
      <c r="G19" s="97">
        <f t="shared" si="0"/>
        <v>0</v>
      </c>
      <c r="H19" s="90"/>
      <c r="I19" s="97">
        <f t="shared" si="1"/>
        <v>0</v>
      </c>
      <c r="J19" s="90"/>
      <c r="K19" s="97">
        <f t="shared" si="2"/>
        <v>0</v>
      </c>
      <c r="L19" s="90"/>
      <c r="M19" s="90"/>
      <c r="N19" s="97">
        <f t="shared" si="3"/>
        <v>0</v>
      </c>
      <c r="O19" s="90"/>
      <c r="P19" s="97">
        <f t="shared" si="4"/>
        <v>0</v>
      </c>
      <c r="Q19" s="90"/>
      <c r="R19" s="90"/>
      <c r="S19" s="97">
        <f t="shared" si="5"/>
        <v>0</v>
      </c>
      <c r="T19" s="90"/>
      <c r="U19" s="97">
        <f t="shared" si="6"/>
        <v>0</v>
      </c>
      <c r="V19" s="90"/>
      <c r="W19" s="90"/>
      <c r="X19" s="97">
        <f t="shared" si="7"/>
        <v>0</v>
      </c>
      <c r="Y19" s="90"/>
      <c r="Z19" s="97">
        <f t="shared" si="8"/>
        <v>0</v>
      </c>
      <c r="AA19" s="90"/>
    </row>
    <row r="20" spans="3:27" ht="15" customHeight="1">
      <c r="C20" s="91" t="s">
        <v>147</v>
      </c>
      <c r="D20" s="200" t="s">
        <v>153</v>
      </c>
      <c r="E20" s="201"/>
      <c r="F20" s="90"/>
      <c r="G20" s="97">
        <f t="shared" si="0"/>
        <v>0</v>
      </c>
      <c r="H20" s="90"/>
      <c r="I20" s="97">
        <f t="shared" si="1"/>
        <v>0</v>
      </c>
      <c r="J20" s="90"/>
      <c r="K20" s="97">
        <f t="shared" si="2"/>
        <v>0</v>
      </c>
      <c r="L20" s="90"/>
      <c r="M20" s="90"/>
      <c r="N20" s="97">
        <f t="shared" si="3"/>
        <v>0</v>
      </c>
      <c r="O20" s="90"/>
      <c r="P20" s="97">
        <f t="shared" si="4"/>
        <v>0</v>
      </c>
      <c r="Q20" s="90"/>
      <c r="R20" s="90"/>
      <c r="S20" s="97">
        <f t="shared" si="5"/>
        <v>0</v>
      </c>
      <c r="T20" s="90"/>
      <c r="U20" s="97">
        <f t="shared" si="6"/>
        <v>0</v>
      </c>
      <c r="V20" s="90"/>
      <c r="W20" s="90"/>
      <c r="X20" s="97">
        <f t="shared" si="7"/>
        <v>0</v>
      </c>
      <c r="Y20" s="90"/>
      <c r="Z20" s="97">
        <f t="shared" si="8"/>
        <v>0</v>
      </c>
      <c r="AA20" s="90"/>
    </row>
    <row r="21" spans="3:27" ht="15" customHeight="1">
      <c r="C21" s="92" t="s">
        <v>14</v>
      </c>
      <c r="D21" s="198" t="s">
        <v>56</v>
      </c>
      <c r="E21" s="199"/>
      <c r="F21" s="93">
        <f>SUM(F18:F20)</f>
        <v>0</v>
      </c>
      <c r="G21" s="98">
        <f t="shared" si="0"/>
        <v>0</v>
      </c>
      <c r="H21" s="93">
        <f>SUM(H18:H20)</f>
        <v>0</v>
      </c>
      <c r="I21" s="98">
        <f t="shared" si="1"/>
        <v>0</v>
      </c>
      <c r="J21" s="93">
        <f>SUM(J18:J20)</f>
        <v>0</v>
      </c>
      <c r="K21" s="98">
        <f t="shared" si="2"/>
        <v>0</v>
      </c>
      <c r="L21" s="93"/>
      <c r="M21" s="93">
        <f>SUM(M18:M20)</f>
        <v>0</v>
      </c>
      <c r="N21" s="98">
        <f t="shared" si="3"/>
        <v>0</v>
      </c>
      <c r="O21" s="94">
        <f>SUM(O18:O20)</f>
        <v>0</v>
      </c>
      <c r="P21" s="98">
        <f t="shared" si="4"/>
        <v>0</v>
      </c>
      <c r="Q21" s="93"/>
      <c r="R21" s="93">
        <f>SUM(R18:R20)</f>
        <v>0</v>
      </c>
      <c r="S21" s="98">
        <f t="shared" si="5"/>
        <v>0</v>
      </c>
      <c r="T21" s="94">
        <f>SUM(T18:T20)</f>
        <v>0</v>
      </c>
      <c r="U21" s="98">
        <f t="shared" si="6"/>
        <v>0</v>
      </c>
      <c r="V21" s="93"/>
      <c r="W21" s="93">
        <f>SUM(W18:W20)</f>
        <v>0</v>
      </c>
      <c r="X21" s="98">
        <f t="shared" si="7"/>
        <v>0</v>
      </c>
      <c r="Y21" s="94">
        <f>SUM(Y18:Y20)</f>
        <v>0</v>
      </c>
      <c r="Z21" s="98">
        <f t="shared" si="8"/>
        <v>0</v>
      </c>
      <c r="AA21" s="93"/>
    </row>
    <row r="22" spans="3:27" s="39" customFormat="1" ht="15" customHeight="1">
      <c r="C22" s="91" t="s">
        <v>17</v>
      </c>
      <c r="D22" s="200" t="s">
        <v>188</v>
      </c>
      <c r="E22" s="201"/>
      <c r="F22" s="90"/>
      <c r="G22" s="97">
        <f t="shared" si="0"/>
        <v>0</v>
      </c>
      <c r="H22" s="90"/>
      <c r="I22" s="97">
        <f t="shared" si="1"/>
        <v>0</v>
      </c>
      <c r="J22" s="90"/>
      <c r="K22" s="97">
        <f t="shared" si="2"/>
        <v>0</v>
      </c>
      <c r="L22" s="90"/>
      <c r="M22" s="90"/>
      <c r="N22" s="97">
        <f t="shared" si="3"/>
        <v>0</v>
      </c>
      <c r="O22" s="90"/>
      <c r="P22" s="97">
        <f t="shared" si="4"/>
        <v>0</v>
      </c>
      <c r="Q22" s="90"/>
      <c r="R22" s="90"/>
      <c r="S22" s="97">
        <f t="shared" si="5"/>
        <v>0</v>
      </c>
      <c r="T22" s="90"/>
      <c r="U22" s="97">
        <f t="shared" si="6"/>
        <v>0</v>
      </c>
      <c r="V22" s="90"/>
      <c r="W22" s="90"/>
      <c r="X22" s="97">
        <f t="shared" si="7"/>
        <v>0</v>
      </c>
      <c r="Y22" s="90"/>
      <c r="Z22" s="97">
        <f t="shared" si="8"/>
        <v>0</v>
      </c>
      <c r="AA22" s="90"/>
    </row>
    <row r="23" spans="3:27" ht="15" customHeight="1">
      <c r="C23" s="91" t="s">
        <v>17</v>
      </c>
      <c r="D23" s="202" t="s">
        <v>109</v>
      </c>
      <c r="E23" s="200"/>
      <c r="F23" s="90"/>
      <c r="G23" s="97">
        <f t="shared" si="0"/>
        <v>0</v>
      </c>
      <c r="H23" s="90"/>
      <c r="I23" s="97">
        <f t="shared" si="1"/>
        <v>0</v>
      </c>
      <c r="J23" s="90"/>
      <c r="K23" s="97">
        <f t="shared" si="2"/>
        <v>0</v>
      </c>
      <c r="L23" s="90"/>
      <c r="M23" s="90"/>
      <c r="N23" s="97">
        <f t="shared" si="3"/>
        <v>0</v>
      </c>
      <c r="O23" s="90"/>
      <c r="P23" s="97">
        <f t="shared" si="4"/>
        <v>0</v>
      </c>
      <c r="Q23" s="90"/>
      <c r="R23" s="90"/>
      <c r="S23" s="97">
        <f t="shared" si="5"/>
        <v>0</v>
      </c>
      <c r="T23" s="90"/>
      <c r="U23" s="97">
        <f t="shared" si="6"/>
        <v>0</v>
      </c>
      <c r="V23" s="90"/>
      <c r="W23" s="90"/>
      <c r="X23" s="97">
        <f t="shared" si="7"/>
        <v>0</v>
      </c>
      <c r="Y23" s="90"/>
      <c r="Z23" s="97">
        <f t="shared" si="8"/>
        <v>0</v>
      </c>
      <c r="AA23" s="90"/>
    </row>
    <row r="24" spans="3:27" ht="15" customHeight="1">
      <c r="C24" s="91" t="s">
        <v>17</v>
      </c>
      <c r="D24" s="225" t="s">
        <v>62</v>
      </c>
      <c r="E24" s="226"/>
      <c r="F24" s="90"/>
      <c r="G24" s="97">
        <f t="shared" si="0"/>
        <v>0</v>
      </c>
      <c r="H24" s="90"/>
      <c r="I24" s="97">
        <f t="shared" si="1"/>
        <v>0</v>
      </c>
      <c r="J24" s="90"/>
      <c r="K24" s="97">
        <f t="shared" si="2"/>
        <v>0</v>
      </c>
      <c r="L24" s="90"/>
      <c r="M24" s="90"/>
      <c r="N24" s="97">
        <f t="shared" si="3"/>
        <v>0</v>
      </c>
      <c r="O24" s="90"/>
      <c r="P24" s="97">
        <f t="shared" si="4"/>
        <v>0</v>
      </c>
      <c r="Q24" s="90"/>
      <c r="R24" s="90"/>
      <c r="S24" s="97">
        <f t="shared" si="5"/>
        <v>0</v>
      </c>
      <c r="T24" s="90"/>
      <c r="U24" s="97">
        <f t="shared" si="6"/>
        <v>0</v>
      </c>
      <c r="V24" s="90"/>
      <c r="W24" s="90"/>
      <c r="X24" s="97">
        <f t="shared" si="7"/>
        <v>0</v>
      </c>
      <c r="Y24" s="90"/>
      <c r="Z24" s="97">
        <f t="shared" si="8"/>
        <v>0</v>
      </c>
      <c r="AA24" s="90"/>
    </row>
    <row r="25" spans="3:27" ht="15" customHeight="1">
      <c r="C25" s="91" t="s">
        <v>17</v>
      </c>
      <c r="D25" s="225" t="s">
        <v>60</v>
      </c>
      <c r="E25" s="226"/>
      <c r="F25" s="90"/>
      <c r="G25" s="97">
        <f t="shared" si="0"/>
        <v>0</v>
      </c>
      <c r="H25" s="90"/>
      <c r="I25" s="97">
        <f t="shared" si="1"/>
        <v>0</v>
      </c>
      <c r="J25" s="90"/>
      <c r="K25" s="97">
        <f t="shared" si="2"/>
        <v>0</v>
      </c>
      <c r="L25" s="90"/>
      <c r="M25" s="90"/>
      <c r="N25" s="97">
        <f t="shared" si="3"/>
        <v>0</v>
      </c>
      <c r="O25" s="90"/>
      <c r="P25" s="97">
        <f t="shared" si="4"/>
        <v>0</v>
      </c>
      <c r="Q25" s="90"/>
      <c r="R25" s="90"/>
      <c r="S25" s="97">
        <f t="shared" si="5"/>
        <v>0</v>
      </c>
      <c r="T25" s="90"/>
      <c r="U25" s="97">
        <f t="shared" si="6"/>
        <v>0</v>
      </c>
      <c r="V25" s="90"/>
      <c r="W25" s="90"/>
      <c r="X25" s="97">
        <f t="shared" si="7"/>
        <v>0</v>
      </c>
      <c r="Y25" s="90"/>
      <c r="Z25" s="97">
        <f t="shared" si="8"/>
        <v>0</v>
      </c>
      <c r="AA25" s="90"/>
    </row>
    <row r="26" spans="3:27" ht="15" customHeight="1">
      <c r="C26" s="91" t="s">
        <v>17</v>
      </c>
      <c r="D26" s="225" t="s">
        <v>110</v>
      </c>
      <c r="E26" s="226"/>
      <c r="F26" s="90"/>
      <c r="G26" s="97">
        <f t="shared" si="0"/>
        <v>0</v>
      </c>
      <c r="H26" s="90"/>
      <c r="I26" s="97">
        <f t="shared" si="1"/>
        <v>0</v>
      </c>
      <c r="J26" s="90"/>
      <c r="K26" s="97">
        <f t="shared" si="2"/>
        <v>0</v>
      </c>
      <c r="L26" s="90"/>
      <c r="M26" s="90"/>
      <c r="N26" s="97">
        <f t="shared" si="3"/>
        <v>0</v>
      </c>
      <c r="O26" s="90"/>
      <c r="P26" s="97">
        <f t="shared" si="4"/>
        <v>0</v>
      </c>
      <c r="Q26" s="90"/>
      <c r="R26" s="90"/>
      <c r="S26" s="97">
        <f t="shared" si="5"/>
        <v>0</v>
      </c>
      <c r="T26" s="90"/>
      <c r="U26" s="97">
        <f t="shared" si="6"/>
        <v>0</v>
      </c>
      <c r="V26" s="90"/>
      <c r="W26" s="90"/>
      <c r="X26" s="97">
        <f t="shared" si="7"/>
        <v>0</v>
      </c>
      <c r="Y26" s="90"/>
      <c r="Z26" s="97">
        <f t="shared" si="8"/>
        <v>0</v>
      </c>
      <c r="AA26" s="90"/>
    </row>
    <row r="27" spans="3:27" ht="15" customHeight="1">
      <c r="C27" s="91" t="s">
        <v>17</v>
      </c>
      <c r="D27" s="202" t="s">
        <v>111</v>
      </c>
      <c r="E27" s="200"/>
      <c r="F27" s="90"/>
      <c r="G27" s="97">
        <f t="shared" si="0"/>
        <v>0</v>
      </c>
      <c r="H27" s="90"/>
      <c r="I27" s="97">
        <f t="shared" si="1"/>
        <v>0</v>
      </c>
      <c r="J27" s="90"/>
      <c r="K27" s="97">
        <f t="shared" si="2"/>
        <v>0</v>
      </c>
      <c r="L27" s="90"/>
      <c r="M27" s="90"/>
      <c r="N27" s="97">
        <f t="shared" si="3"/>
        <v>0</v>
      </c>
      <c r="O27" s="90"/>
      <c r="P27" s="97">
        <f t="shared" si="4"/>
        <v>0</v>
      </c>
      <c r="Q27" s="90"/>
      <c r="R27" s="90"/>
      <c r="S27" s="97">
        <f t="shared" si="5"/>
        <v>0</v>
      </c>
      <c r="T27" s="90"/>
      <c r="U27" s="97">
        <f t="shared" si="6"/>
        <v>0</v>
      </c>
      <c r="V27" s="90"/>
      <c r="W27" s="90"/>
      <c r="X27" s="97">
        <f t="shared" si="7"/>
        <v>0</v>
      </c>
      <c r="Y27" s="90"/>
      <c r="Z27" s="97">
        <f t="shared" si="8"/>
        <v>0</v>
      </c>
      <c r="AA27" s="90"/>
    </row>
    <row r="28" spans="3:27" ht="15" customHeight="1">
      <c r="C28" s="92" t="s">
        <v>14</v>
      </c>
      <c r="D28" s="198" t="s">
        <v>105</v>
      </c>
      <c r="E28" s="199"/>
      <c r="F28" s="93">
        <f>SUM(F21:F27)</f>
        <v>0</v>
      </c>
      <c r="G28" s="98">
        <f t="shared" si="0"/>
        <v>0</v>
      </c>
      <c r="H28" s="93">
        <f>SUM(H21:H27)</f>
        <v>0</v>
      </c>
      <c r="I28" s="98">
        <f t="shared" si="1"/>
        <v>0</v>
      </c>
      <c r="J28" s="93">
        <f>SUM(J21:J27)</f>
        <v>0</v>
      </c>
      <c r="K28" s="98">
        <f t="shared" si="2"/>
        <v>0</v>
      </c>
      <c r="L28" s="93"/>
      <c r="M28" s="93">
        <f>SUM(M21:M27)</f>
        <v>0</v>
      </c>
      <c r="N28" s="98">
        <f t="shared" si="3"/>
        <v>0</v>
      </c>
      <c r="O28" s="93">
        <f>SUM(O21:O27)</f>
        <v>0</v>
      </c>
      <c r="P28" s="98">
        <f t="shared" si="4"/>
        <v>0</v>
      </c>
      <c r="Q28" s="93"/>
      <c r="R28" s="93">
        <f>SUM(R21:R27)</f>
        <v>0</v>
      </c>
      <c r="S28" s="98">
        <f t="shared" si="5"/>
        <v>0</v>
      </c>
      <c r="T28" s="93">
        <f>SUM(T21:T27)</f>
        <v>0</v>
      </c>
      <c r="U28" s="98">
        <f t="shared" si="6"/>
        <v>0</v>
      </c>
      <c r="V28" s="93"/>
      <c r="W28" s="93">
        <f>SUM(W21:W27)</f>
        <v>0</v>
      </c>
      <c r="X28" s="98">
        <f t="shared" si="7"/>
        <v>0</v>
      </c>
      <c r="Y28" s="93">
        <f>SUM(Y21:Y27)</f>
        <v>0</v>
      </c>
      <c r="Z28" s="98">
        <f t="shared" si="8"/>
        <v>0</v>
      </c>
      <c r="AA28" s="93"/>
    </row>
    <row r="29" spans="3:27" ht="15" customHeight="1">
      <c r="C29" s="91" t="s">
        <v>17</v>
      </c>
      <c r="D29" s="200" t="s">
        <v>107</v>
      </c>
      <c r="E29" s="201"/>
      <c r="F29" s="90"/>
      <c r="G29" s="97">
        <f t="shared" si="0"/>
        <v>0</v>
      </c>
      <c r="H29" s="90"/>
      <c r="I29" s="97">
        <f t="shared" si="1"/>
        <v>0</v>
      </c>
      <c r="J29" s="90"/>
      <c r="K29" s="97">
        <f t="shared" si="2"/>
        <v>0</v>
      </c>
      <c r="L29" s="90"/>
      <c r="M29" s="90"/>
      <c r="N29" s="97">
        <f t="shared" si="3"/>
        <v>0</v>
      </c>
      <c r="O29" s="90"/>
      <c r="P29" s="97">
        <f t="shared" si="4"/>
        <v>0</v>
      </c>
      <c r="Q29" s="90"/>
      <c r="R29" s="90"/>
      <c r="S29" s="97">
        <f t="shared" si="5"/>
        <v>0</v>
      </c>
      <c r="T29" s="90"/>
      <c r="U29" s="97">
        <f t="shared" si="6"/>
        <v>0</v>
      </c>
      <c r="V29" s="90"/>
      <c r="W29" s="90"/>
      <c r="X29" s="97">
        <f t="shared" si="7"/>
        <v>0</v>
      </c>
      <c r="Y29" s="90"/>
      <c r="Z29" s="97">
        <f t="shared" si="8"/>
        <v>0</v>
      </c>
      <c r="AA29" s="90"/>
    </row>
    <row r="30" spans="3:27" ht="15" customHeight="1">
      <c r="C30" s="91" t="s">
        <v>147</v>
      </c>
      <c r="D30" s="200" t="s">
        <v>185</v>
      </c>
      <c r="E30" s="201"/>
      <c r="F30" s="90"/>
      <c r="G30" s="97">
        <f t="shared" si="0"/>
        <v>0</v>
      </c>
      <c r="H30" s="90"/>
      <c r="I30" s="97">
        <f t="shared" si="1"/>
        <v>0</v>
      </c>
      <c r="J30" s="90"/>
      <c r="K30" s="97">
        <f t="shared" si="2"/>
        <v>0</v>
      </c>
      <c r="L30" s="90"/>
      <c r="M30" s="90"/>
      <c r="N30" s="97">
        <f t="shared" si="3"/>
        <v>0</v>
      </c>
      <c r="O30" s="90"/>
      <c r="P30" s="97">
        <f t="shared" si="4"/>
        <v>0</v>
      </c>
      <c r="Q30" s="90"/>
      <c r="R30" s="90"/>
      <c r="S30" s="97">
        <f t="shared" si="5"/>
        <v>0</v>
      </c>
      <c r="T30" s="90"/>
      <c r="U30" s="97">
        <f t="shared" si="6"/>
        <v>0</v>
      </c>
      <c r="V30" s="90"/>
      <c r="W30" s="90"/>
      <c r="X30" s="97">
        <f t="shared" si="7"/>
        <v>0</v>
      </c>
      <c r="Y30" s="90"/>
      <c r="Z30" s="97">
        <f t="shared" si="8"/>
        <v>0</v>
      </c>
      <c r="AA30" s="90"/>
    </row>
    <row r="31" spans="3:27" ht="15" customHeight="1">
      <c r="C31" s="91" t="s">
        <v>147</v>
      </c>
      <c r="D31" s="200" t="s">
        <v>108</v>
      </c>
      <c r="E31" s="201"/>
      <c r="F31" s="90"/>
      <c r="G31" s="97">
        <f t="shared" si="0"/>
        <v>0</v>
      </c>
      <c r="H31" s="90"/>
      <c r="I31" s="97">
        <f t="shared" si="1"/>
        <v>0</v>
      </c>
      <c r="J31" s="90"/>
      <c r="K31" s="97">
        <f t="shared" si="2"/>
        <v>0</v>
      </c>
      <c r="L31" s="90"/>
      <c r="M31" s="90"/>
      <c r="N31" s="97">
        <f t="shared" si="3"/>
        <v>0</v>
      </c>
      <c r="O31" s="90"/>
      <c r="P31" s="97">
        <f t="shared" si="4"/>
        <v>0</v>
      </c>
      <c r="Q31" s="90"/>
      <c r="R31" s="90"/>
      <c r="S31" s="97">
        <f t="shared" si="5"/>
        <v>0</v>
      </c>
      <c r="T31" s="90"/>
      <c r="U31" s="97">
        <f t="shared" si="6"/>
        <v>0</v>
      </c>
      <c r="V31" s="90"/>
      <c r="W31" s="90"/>
      <c r="X31" s="97">
        <f t="shared" si="7"/>
        <v>0</v>
      </c>
      <c r="Y31" s="90"/>
      <c r="Z31" s="97">
        <f t="shared" si="8"/>
        <v>0</v>
      </c>
      <c r="AA31" s="90"/>
    </row>
    <row r="32" spans="3:27" ht="15" customHeight="1">
      <c r="C32" s="92" t="s">
        <v>14</v>
      </c>
      <c r="D32" s="198" t="s">
        <v>106</v>
      </c>
      <c r="E32" s="199"/>
      <c r="F32" s="93">
        <f>SUM(F28:F31)</f>
        <v>0</v>
      </c>
      <c r="G32" s="98">
        <f t="shared" si="0"/>
        <v>0</v>
      </c>
      <c r="H32" s="93">
        <f>SUM(H28:H31)</f>
        <v>0</v>
      </c>
      <c r="I32" s="98">
        <f t="shared" si="1"/>
        <v>0</v>
      </c>
      <c r="J32" s="93">
        <f>SUM(J28:J31)</f>
        <v>0</v>
      </c>
      <c r="K32" s="98">
        <f t="shared" si="2"/>
        <v>0</v>
      </c>
      <c r="L32" s="93"/>
      <c r="M32" s="93">
        <f>SUM(M28:M31)</f>
        <v>0</v>
      </c>
      <c r="N32" s="98">
        <f t="shared" si="3"/>
        <v>0</v>
      </c>
      <c r="O32" s="93">
        <f>SUM(O28:O31)</f>
        <v>0</v>
      </c>
      <c r="P32" s="98">
        <f t="shared" si="4"/>
        <v>0</v>
      </c>
      <c r="Q32" s="93"/>
      <c r="R32" s="93">
        <f>SUM(R28:R31)</f>
        <v>0</v>
      </c>
      <c r="S32" s="98">
        <f t="shared" si="5"/>
        <v>0</v>
      </c>
      <c r="T32" s="93">
        <f>SUM(T28:T31)</f>
        <v>0</v>
      </c>
      <c r="U32" s="98">
        <f t="shared" si="6"/>
        <v>0</v>
      </c>
      <c r="V32" s="93"/>
      <c r="W32" s="93">
        <f>SUM(W28:W31)</f>
        <v>0</v>
      </c>
      <c r="X32" s="98">
        <f t="shared" si="7"/>
        <v>0</v>
      </c>
      <c r="Y32" s="93">
        <f>SUM(Y28:Y31)</f>
        <v>0</v>
      </c>
      <c r="Z32" s="98">
        <f t="shared" si="8"/>
        <v>0</v>
      </c>
      <c r="AA32" s="93"/>
    </row>
    <row r="33" spans="3:27" ht="15" customHeight="1">
      <c r="C33" s="91" t="s">
        <v>11</v>
      </c>
      <c r="D33" s="202" t="s">
        <v>112</v>
      </c>
      <c r="E33" s="202"/>
      <c r="F33" s="90"/>
      <c r="G33" s="97">
        <f t="shared" si="0"/>
        <v>0</v>
      </c>
      <c r="H33" s="90"/>
      <c r="I33" s="97">
        <f t="shared" si="1"/>
        <v>0</v>
      </c>
      <c r="J33" s="90"/>
      <c r="K33" s="97">
        <f t="shared" si="2"/>
        <v>0</v>
      </c>
      <c r="L33" s="90"/>
      <c r="M33" s="90"/>
      <c r="N33" s="97">
        <f t="shared" si="3"/>
        <v>0</v>
      </c>
      <c r="O33" s="90"/>
      <c r="P33" s="97">
        <f t="shared" si="4"/>
        <v>0</v>
      </c>
      <c r="Q33" s="90"/>
      <c r="R33" s="90"/>
      <c r="S33" s="97">
        <f t="shared" si="5"/>
        <v>0</v>
      </c>
      <c r="T33" s="90"/>
      <c r="U33" s="97">
        <f t="shared" si="6"/>
        <v>0</v>
      </c>
      <c r="V33" s="90"/>
      <c r="W33" s="90"/>
      <c r="X33" s="97">
        <f t="shared" si="7"/>
        <v>0</v>
      </c>
      <c r="Y33" s="90"/>
      <c r="Z33" s="97">
        <f t="shared" si="8"/>
        <v>0</v>
      </c>
      <c r="AA33" s="90"/>
    </row>
    <row r="34" spans="3:27" ht="14.25">
      <c r="C34" s="91" t="s">
        <v>17</v>
      </c>
      <c r="D34" s="202" t="s">
        <v>104</v>
      </c>
      <c r="E34" s="202"/>
      <c r="F34" s="90"/>
      <c r="G34" s="97">
        <f t="shared" si="0"/>
        <v>0</v>
      </c>
      <c r="H34" s="90"/>
      <c r="I34" s="97">
        <f t="shared" si="1"/>
        <v>0</v>
      </c>
      <c r="J34" s="90"/>
      <c r="K34" s="97">
        <f t="shared" si="2"/>
        <v>0</v>
      </c>
      <c r="L34" s="90"/>
      <c r="M34" s="90"/>
      <c r="N34" s="97">
        <f t="shared" si="3"/>
        <v>0</v>
      </c>
      <c r="O34" s="90"/>
      <c r="P34" s="97">
        <f t="shared" si="4"/>
        <v>0</v>
      </c>
      <c r="Q34" s="90"/>
      <c r="R34" s="90"/>
      <c r="S34" s="97">
        <f t="shared" si="5"/>
        <v>0</v>
      </c>
      <c r="T34" s="90"/>
      <c r="U34" s="97">
        <f t="shared" si="6"/>
        <v>0</v>
      </c>
      <c r="V34" s="90"/>
      <c r="W34" s="90"/>
      <c r="X34" s="97">
        <f t="shared" si="7"/>
        <v>0</v>
      </c>
      <c r="Y34" s="90"/>
      <c r="Z34" s="97">
        <f t="shared" si="8"/>
        <v>0</v>
      </c>
      <c r="AA34" s="90"/>
    </row>
    <row r="35" spans="3:27" ht="14.25">
      <c r="C35" s="91" t="s">
        <v>11</v>
      </c>
      <c r="D35" s="200" t="s">
        <v>154</v>
      </c>
      <c r="E35" s="201"/>
      <c r="F35" s="90"/>
      <c r="G35" s="97">
        <f t="shared" si="0"/>
        <v>0</v>
      </c>
      <c r="H35" s="90"/>
      <c r="I35" s="97">
        <f t="shared" si="1"/>
        <v>0</v>
      </c>
      <c r="J35" s="90"/>
      <c r="K35" s="97">
        <f t="shared" si="2"/>
        <v>0</v>
      </c>
      <c r="L35" s="90"/>
      <c r="M35" s="90"/>
      <c r="N35" s="97">
        <f t="shared" si="3"/>
        <v>0</v>
      </c>
      <c r="O35" s="90"/>
      <c r="P35" s="97">
        <f t="shared" si="4"/>
        <v>0</v>
      </c>
      <c r="Q35" s="90"/>
      <c r="R35" s="90"/>
      <c r="S35" s="97">
        <f t="shared" si="5"/>
        <v>0</v>
      </c>
      <c r="T35" s="90"/>
      <c r="U35" s="97">
        <f t="shared" si="6"/>
        <v>0</v>
      </c>
      <c r="V35" s="90"/>
      <c r="W35" s="90"/>
      <c r="X35" s="97">
        <f t="shared" si="7"/>
        <v>0</v>
      </c>
      <c r="Y35" s="90"/>
      <c r="Z35" s="97">
        <f t="shared" si="8"/>
        <v>0</v>
      </c>
      <c r="AA35" s="90"/>
    </row>
    <row r="36" spans="3:27" ht="14.25">
      <c r="C36" s="91" t="s">
        <v>17</v>
      </c>
      <c r="D36" s="200" t="s">
        <v>155</v>
      </c>
      <c r="E36" s="201"/>
      <c r="F36" s="90"/>
      <c r="G36" s="97">
        <f t="shared" si="0"/>
        <v>0</v>
      </c>
      <c r="H36" s="90"/>
      <c r="I36" s="97">
        <f t="shared" si="1"/>
        <v>0</v>
      </c>
      <c r="J36" s="90"/>
      <c r="K36" s="97">
        <f t="shared" si="2"/>
        <v>0</v>
      </c>
      <c r="L36" s="90"/>
      <c r="M36" s="90"/>
      <c r="N36" s="97">
        <f t="shared" si="3"/>
        <v>0</v>
      </c>
      <c r="O36" s="90"/>
      <c r="P36" s="97">
        <f t="shared" si="4"/>
        <v>0</v>
      </c>
      <c r="Q36" s="90"/>
      <c r="R36" s="90"/>
      <c r="S36" s="97">
        <f t="shared" si="5"/>
        <v>0</v>
      </c>
      <c r="T36" s="90"/>
      <c r="U36" s="97">
        <f t="shared" si="6"/>
        <v>0</v>
      </c>
      <c r="V36" s="90"/>
      <c r="W36" s="90"/>
      <c r="X36" s="97">
        <f t="shared" si="7"/>
        <v>0</v>
      </c>
      <c r="Y36" s="90"/>
      <c r="Z36" s="97">
        <f t="shared" si="8"/>
        <v>0</v>
      </c>
      <c r="AA36" s="90"/>
    </row>
    <row r="37" spans="3:27" ht="14.25">
      <c r="C37" s="91" t="s">
        <v>17</v>
      </c>
      <c r="D37" s="200" t="s">
        <v>156</v>
      </c>
      <c r="E37" s="201"/>
      <c r="F37" s="90"/>
      <c r="G37" s="97">
        <f t="shared" si="0"/>
        <v>0</v>
      </c>
      <c r="H37" s="90"/>
      <c r="I37" s="97">
        <f t="shared" si="1"/>
        <v>0</v>
      </c>
      <c r="J37" s="90"/>
      <c r="K37" s="97">
        <f t="shared" si="2"/>
        <v>0</v>
      </c>
      <c r="L37" s="90"/>
      <c r="M37" s="90"/>
      <c r="N37" s="97">
        <f t="shared" si="3"/>
        <v>0</v>
      </c>
      <c r="O37" s="90"/>
      <c r="P37" s="97">
        <f t="shared" si="4"/>
        <v>0</v>
      </c>
      <c r="Q37" s="90"/>
      <c r="R37" s="90"/>
      <c r="S37" s="97">
        <f t="shared" si="5"/>
        <v>0</v>
      </c>
      <c r="T37" s="90"/>
      <c r="U37" s="97">
        <f t="shared" si="6"/>
        <v>0</v>
      </c>
      <c r="V37" s="90"/>
      <c r="W37" s="90"/>
      <c r="X37" s="97">
        <f t="shared" si="7"/>
        <v>0</v>
      </c>
      <c r="Y37" s="90"/>
      <c r="Z37" s="97">
        <f t="shared" si="8"/>
        <v>0</v>
      </c>
      <c r="AA37" s="90"/>
    </row>
    <row r="38" spans="3:27" ht="14.25">
      <c r="C38" s="91" t="s">
        <v>147</v>
      </c>
      <c r="D38" s="200" t="s">
        <v>157</v>
      </c>
      <c r="E38" s="201"/>
      <c r="F38" s="90"/>
      <c r="G38" s="97">
        <f t="shared" si="0"/>
        <v>0</v>
      </c>
      <c r="H38" s="90"/>
      <c r="I38" s="97">
        <f t="shared" si="1"/>
        <v>0</v>
      </c>
      <c r="J38" s="90"/>
      <c r="K38" s="97">
        <f t="shared" si="2"/>
        <v>0</v>
      </c>
      <c r="L38" s="90"/>
      <c r="M38" s="90"/>
      <c r="N38" s="97">
        <f t="shared" si="3"/>
        <v>0</v>
      </c>
      <c r="O38" s="90"/>
      <c r="P38" s="97">
        <f t="shared" si="4"/>
        <v>0</v>
      </c>
      <c r="Q38" s="90"/>
      <c r="R38" s="90"/>
      <c r="S38" s="97">
        <f t="shared" si="5"/>
        <v>0</v>
      </c>
      <c r="T38" s="90"/>
      <c r="U38" s="97">
        <f t="shared" si="6"/>
        <v>0</v>
      </c>
      <c r="V38" s="90"/>
      <c r="W38" s="90"/>
      <c r="X38" s="97">
        <f t="shared" si="7"/>
        <v>0</v>
      </c>
      <c r="Y38" s="90"/>
      <c r="Z38" s="97">
        <f t="shared" si="8"/>
        <v>0</v>
      </c>
      <c r="AA38" s="90"/>
    </row>
    <row r="39" spans="3:27" ht="15.75">
      <c r="C39" s="92" t="s">
        <v>14</v>
      </c>
      <c r="D39" s="198" t="s">
        <v>158</v>
      </c>
      <c r="E39" s="199"/>
      <c r="F39" s="93">
        <f>SUM(F32:F38)</f>
        <v>0</v>
      </c>
      <c r="G39" s="98">
        <f t="shared" si="0"/>
        <v>0</v>
      </c>
      <c r="H39" s="93">
        <f>SUM(H32:H38)</f>
        <v>0</v>
      </c>
      <c r="I39" s="98">
        <f t="shared" si="1"/>
        <v>0</v>
      </c>
      <c r="J39" s="93">
        <f>SUM(J32:J38)</f>
        <v>0</v>
      </c>
      <c r="K39" s="98">
        <f t="shared" si="2"/>
        <v>0</v>
      </c>
      <c r="L39" s="93"/>
      <c r="M39" s="93">
        <f>SUM(M32:M38)</f>
        <v>0</v>
      </c>
      <c r="N39" s="98">
        <f t="shared" si="3"/>
        <v>0</v>
      </c>
      <c r="O39" s="93">
        <f>SUM(O32:O38)</f>
        <v>0</v>
      </c>
      <c r="P39" s="98">
        <f t="shared" si="4"/>
        <v>0</v>
      </c>
      <c r="Q39" s="93"/>
      <c r="R39" s="93">
        <f>SUM(R32:R38)</f>
        <v>0</v>
      </c>
      <c r="S39" s="98">
        <f t="shared" si="5"/>
        <v>0</v>
      </c>
      <c r="T39" s="93">
        <f>SUM(T32:T38)</f>
        <v>0</v>
      </c>
      <c r="U39" s="98">
        <f t="shared" si="6"/>
        <v>0</v>
      </c>
      <c r="V39" s="93"/>
      <c r="W39" s="93">
        <f>SUM(W32:W38)</f>
        <v>0</v>
      </c>
      <c r="X39" s="98">
        <f t="shared" si="7"/>
        <v>0</v>
      </c>
      <c r="Y39" s="93">
        <f>SUM(Y32:Y38)</f>
        <v>0</v>
      </c>
      <c r="Z39" s="98">
        <f t="shared" si="8"/>
        <v>0</v>
      </c>
      <c r="AA39" s="93"/>
    </row>
    <row r="40" spans="3:27" ht="14.25">
      <c r="C40" s="91" t="s">
        <v>11</v>
      </c>
      <c r="D40" s="200" t="s">
        <v>159</v>
      </c>
      <c r="E40" s="201"/>
      <c r="F40" s="90"/>
      <c r="G40" s="97">
        <f t="shared" ref="G40:G46" si="9">F40/G$10</f>
        <v>0</v>
      </c>
      <c r="H40" s="90"/>
      <c r="I40" s="97">
        <f t="shared" ref="I40:I46" si="10">H40/I$10</f>
        <v>0</v>
      </c>
      <c r="J40" s="90"/>
      <c r="K40" s="97">
        <f t="shared" ref="K40:K46" si="11">J40/K$10</f>
        <v>0</v>
      </c>
      <c r="L40" s="90"/>
      <c r="M40" s="90"/>
      <c r="N40" s="97">
        <f t="shared" ref="N40:N46" si="12">M40/N$10</f>
        <v>0</v>
      </c>
      <c r="O40" s="90"/>
      <c r="P40" s="97">
        <f t="shared" ref="P40:P46" si="13">O40/P$10</f>
        <v>0</v>
      </c>
      <c r="Q40" s="90"/>
      <c r="R40" s="90"/>
      <c r="S40" s="97">
        <f t="shared" ref="S40:S46" si="14">R40/S$10</f>
        <v>0</v>
      </c>
      <c r="T40" s="90"/>
      <c r="U40" s="97">
        <f t="shared" ref="U40:U46" si="15">T40/U$10</f>
        <v>0</v>
      </c>
      <c r="V40" s="90"/>
      <c r="W40" s="90"/>
      <c r="X40" s="97">
        <f t="shared" ref="X40:X46" si="16">W40/X$10</f>
        <v>0</v>
      </c>
      <c r="Y40" s="90"/>
      <c r="Z40" s="97">
        <f t="shared" ref="Z40:Z46" si="17">Y40/Z$10</f>
        <v>0</v>
      </c>
      <c r="AA40" s="90"/>
    </row>
    <row r="41" spans="3:27" ht="14.25">
      <c r="C41" s="91" t="s">
        <v>17</v>
      </c>
      <c r="D41" s="200" t="s">
        <v>160</v>
      </c>
      <c r="E41" s="201"/>
      <c r="F41" s="90"/>
      <c r="G41" s="97">
        <f t="shared" si="9"/>
        <v>0</v>
      </c>
      <c r="H41" s="90"/>
      <c r="I41" s="97">
        <f t="shared" si="10"/>
        <v>0</v>
      </c>
      <c r="J41" s="90"/>
      <c r="K41" s="97">
        <f t="shared" si="11"/>
        <v>0</v>
      </c>
      <c r="L41" s="90"/>
      <c r="M41" s="90"/>
      <c r="N41" s="97">
        <f t="shared" si="12"/>
        <v>0</v>
      </c>
      <c r="O41" s="90"/>
      <c r="P41" s="97">
        <f t="shared" si="13"/>
        <v>0</v>
      </c>
      <c r="Q41" s="90"/>
      <c r="R41" s="90"/>
      <c r="S41" s="97">
        <f t="shared" si="14"/>
        <v>0</v>
      </c>
      <c r="T41" s="90"/>
      <c r="U41" s="97">
        <f t="shared" si="15"/>
        <v>0</v>
      </c>
      <c r="V41" s="90"/>
      <c r="W41" s="90"/>
      <c r="X41" s="97">
        <f t="shared" si="16"/>
        <v>0</v>
      </c>
      <c r="Y41" s="90"/>
      <c r="Z41" s="97">
        <f t="shared" si="17"/>
        <v>0</v>
      </c>
      <c r="AA41" s="90"/>
    </row>
    <row r="42" spans="3:27" ht="14.25">
      <c r="C42" s="91" t="s">
        <v>147</v>
      </c>
      <c r="D42" s="200" t="s">
        <v>161</v>
      </c>
      <c r="E42" s="201"/>
      <c r="F42" s="90"/>
      <c r="G42" s="97">
        <f t="shared" si="9"/>
        <v>0</v>
      </c>
      <c r="H42" s="90"/>
      <c r="I42" s="97">
        <f t="shared" si="10"/>
        <v>0</v>
      </c>
      <c r="J42" s="90"/>
      <c r="K42" s="97">
        <f t="shared" si="11"/>
        <v>0</v>
      </c>
      <c r="L42" s="90"/>
      <c r="M42" s="90"/>
      <c r="N42" s="97">
        <f t="shared" si="12"/>
        <v>0</v>
      </c>
      <c r="O42" s="90"/>
      <c r="P42" s="97">
        <f t="shared" si="13"/>
        <v>0</v>
      </c>
      <c r="Q42" s="90"/>
      <c r="R42" s="90"/>
      <c r="S42" s="97">
        <f t="shared" si="14"/>
        <v>0</v>
      </c>
      <c r="T42" s="90"/>
      <c r="U42" s="97">
        <f t="shared" si="15"/>
        <v>0</v>
      </c>
      <c r="V42" s="90"/>
      <c r="W42" s="90"/>
      <c r="X42" s="97">
        <f t="shared" si="16"/>
        <v>0</v>
      </c>
      <c r="Y42" s="90"/>
      <c r="Z42" s="97">
        <f t="shared" si="17"/>
        <v>0</v>
      </c>
      <c r="AA42" s="90"/>
    </row>
    <row r="43" spans="3:27" ht="14.25">
      <c r="C43" s="91" t="s">
        <v>147</v>
      </c>
      <c r="D43" s="200" t="s">
        <v>162</v>
      </c>
      <c r="E43" s="201"/>
      <c r="F43" s="90"/>
      <c r="G43" s="97">
        <f t="shared" si="9"/>
        <v>0</v>
      </c>
      <c r="H43" s="90"/>
      <c r="I43" s="97">
        <f t="shared" si="10"/>
        <v>0</v>
      </c>
      <c r="J43" s="90"/>
      <c r="K43" s="97">
        <f t="shared" si="11"/>
        <v>0</v>
      </c>
      <c r="L43" s="90"/>
      <c r="M43" s="90"/>
      <c r="N43" s="97">
        <f t="shared" si="12"/>
        <v>0</v>
      </c>
      <c r="O43" s="90"/>
      <c r="P43" s="97">
        <f t="shared" si="13"/>
        <v>0</v>
      </c>
      <c r="Q43" s="90"/>
      <c r="R43" s="90"/>
      <c r="S43" s="97">
        <f t="shared" si="14"/>
        <v>0</v>
      </c>
      <c r="T43" s="90"/>
      <c r="U43" s="97">
        <f t="shared" si="15"/>
        <v>0</v>
      </c>
      <c r="V43" s="90"/>
      <c r="W43" s="90"/>
      <c r="X43" s="97">
        <f t="shared" si="16"/>
        <v>0</v>
      </c>
      <c r="Y43" s="90"/>
      <c r="Z43" s="97">
        <f t="shared" si="17"/>
        <v>0</v>
      </c>
      <c r="AA43" s="90"/>
    </row>
    <row r="44" spans="3:27" ht="14.25">
      <c r="C44" s="91" t="s">
        <v>147</v>
      </c>
      <c r="D44" s="200" t="s">
        <v>63</v>
      </c>
      <c r="E44" s="201"/>
      <c r="F44" s="90"/>
      <c r="G44" s="97">
        <f t="shared" si="9"/>
        <v>0</v>
      </c>
      <c r="H44" s="90"/>
      <c r="I44" s="97">
        <f t="shared" si="10"/>
        <v>0</v>
      </c>
      <c r="J44" s="90"/>
      <c r="K44" s="97">
        <f t="shared" si="11"/>
        <v>0</v>
      </c>
      <c r="L44" s="90"/>
      <c r="M44" s="90"/>
      <c r="N44" s="97">
        <f t="shared" si="12"/>
        <v>0</v>
      </c>
      <c r="O44" s="90"/>
      <c r="P44" s="97">
        <f t="shared" si="13"/>
        <v>0</v>
      </c>
      <c r="Q44" s="90"/>
      <c r="R44" s="90"/>
      <c r="S44" s="97">
        <f t="shared" si="14"/>
        <v>0</v>
      </c>
      <c r="T44" s="90"/>
      <c r="U44" s="97">
        <f t="shared" si="15"/>
        <v>0</v>
      </c>
      <c r="V44" s="90"/>
      <c r="W44" s="90"/>
      <c r="X44" s="97">
        <f t="shared" si="16"/>
        <v>0</v>
      </c>
      <c r="Y44" s="90"/>
      <c r="Z44" s="97">
        <f t="shared" si="17"/>
        <v>0</v>
      </c>
      <c r="AA44" s="90"/>
    </row>
    <row r="45" spans="3:27" ht="14.25">
      <c r="C45" s="91" t="s">
        <v>147</v>
      </c>
      <c r="D45" s="200" t="s">
        <v>163</v>
      </c>
      <c r="E45" s="201"/>
      <c r="F45" s="90"/>
      <c r="G45" s="97">
        <f t="shared" si="9"/>
        <v>0</v>
      </c>
      <c r="H45" s="90"/>
      <c r="I45" s="97">
        <f t="shared" si="10"/>
        <v>0</v>
      </c>
      <c r="J45" s="90"/>
      <c r="K45" s="97">
        <f t="shared" si="11"/>
        <v>0</v>
      </c>
      <c r="L45" s="90"/>
      <c r="M45" s="90"/>
      <c r="N45" s="97">
        <f t="shared" si="12"/>
        <v>0</v>
      </c>
      <c r="O45" s="90"/>
      <c r="P45" s="97">
        <f t="shared" si="13"/>
        <v>0</v>
      </c>
      <c r="Q45" s="90"/>
      <c r="R45" s="90"/>
      <c r="S45" s="97">
        <f t="shared" si="14"/>
        <v>0</v>
      </c>
      <c r="T45" s="90"/>
      <c r="U45" s="97">
        <f t="shared" si="15"/>
        <v>0</v>
      </c>
      <c r="V45" s="90"/>
      <c r="W45" s="90"/>
      <c r="X45" s="97">
        <f t="shared" si="16"/>
        <v>0</v>
      </c>
      <c r="Y45" s="90"/>
      <c r="Z45" s="97">
        <f t="shared" si="17"/>
        <v>0</v>
      </c>
      <c r="AA45" s="90"/>
    </row>
    <row r="46" spans="3:27" ht="15.75">
      <c r="C46" s="92" t="s">
        <v>14</v>
      </c>
      <c r="D46" s="198" t="s">
        <v>187</v>
      </c>
      <c r="E46" s="199"/>
      <c r="F46" s="93">
        <f>SUM(F39:F45)</f>
        <v>0</v>
      </c>
      <c r="G46" s="98">
        <f t="shared" si="9"/>
        <v>0</v>
      </c>
      <c r="H46" s="93">
        <f>SUM(H39:H45)</f>
        <v>0</v>
      </c>
      <c r="I46" s="98">
        <f t="shared" si="10"/>
        <v>0</v>
      </c>
      <c r="J46" s="94">
        <f>SUM(J39:J45)</f>
        <v>0</v>
      </c>
      <c r="K46" s="98">
        <f t="shared" si="11"/>
        <v>0</v>
      </c>
      <c r="L46" s="93"/>
      <c r="M46" s="93">
        <f>SUM(M39:M45)</f>
        <v>0</v>
      </c>
      <c r="N46" s="98">
        <f t="shared" si="12"/>
        <v>0</v>
      </c>
      <c r="O46" s="93">
        <f>SUM(O39:O45)</f>
        <v>0</v>
      </c>
      <c r="P46" s="98">
        <f t="shared" si="13"/>
        <v>0</v>
      </c>
      <c r="Q46" s="93"/>
      <c r="R46" s="93">
        <f>SUM(R39:R45)</f>
        <v>0</v>
      </c>
      <c r="S46" s="98">
        <f t="shared" si="14"/>
        <v>0</v>
      </c>
      <c r="T46" s="93">
        <f>SUM(T39:T45)</f>
        <v>0</v>
      </c>
      <c r="U46" s="98">
        <f t="shared" si="15"/>
        <v>0</v>
      </c>
      <c r="V46" s="93"/>
      <c r="W46" s="93">
        <f>SUM(W39:W45)</f>
        <v>0</v>
      </c>
      <c r="X46" s="98">
        <f t="shared" si="16"/>
        <v>0</v>
      </c>
      <c r="Y46" s="93">
        <f>SUM(Y39:Y45)</f>
        <v>0</v>
      </c>
      <c r="Z46" s="98">
        <f t="shared" si="17"/>
        <v>0</v>
      </c>
      <c r="AA46" s="93"/>
    </row>
    <row r="47" spans="3:27">
      <c r="C47" s="38"/>
      <c r="E47" s="11"/>
      <c r="F47" s="40"/>
      <c r="G47" s="11"/>
      <c r="H47" s="42"/>
      <c r="I47" s="5"/>
      <c r="J47" s="42"/>
      <c r="L47" s="5"/>
      <c r="M47" s="42"/>
      <c r="N47" s="5"/>
      <c r="O47" s="42"/>
      <c r="Q47" s="5"/>
      <c r="R47" s="42"/>
      <c r="S47" s="5"/>
      <c r="T47" s="42"/>
      <c r="V47" s="5"/>
      <c r="W47" s="42"/>
      <c r="X47" s="5"/>
      <c r="Y47" s="42"/>
      <c r="Z47" s="5"/>
    </row>
    <row r="48" spans="3:27">
      <c r="C48" s="38"/>
      <c r="E48" s="11"/>
      <c r="F48" s="40"/>
      <c r="G48" s="11"/>
      <c r="H48" s="42"/>
      <c r="I48" s="5"/>
      <c r="J48" s="42"/>
      <c r="L48" s="5"/>
      <c r="M48" s="42"/>
      <c r="N48" s="5"/>
      <c r="O48" s="42"/>
      <c r="Q48" s="5"/>
      <c r="R48" s="42"/>
      <c r="S48" s="5"/>
      <c r="T48" s="42"/>
      <c r="V48" s="5"/>
      <c r="W48" s="42"/>
      <c r="X48" s="5"/>
      <c r="Y48" s="42"/>
      <c r="Z48" s="5"/>
    </row>
    <row r="49" spans="3:26">
      <c r="C49" s="38"/>
      <c r="E49" s="11"/>
      <c r="F49" s="40"/>
      <c r="G49" s="11"/>
      <c r="H49" s="42"/>
      <c r="I49" s="5"/>
      <c r="J49" s="42"/>
      <c r="L49" s="5"/>
      <c r="M49" s="42"/>
      <c r="N49" s="5"/>
      <c r="O49" s="42"/>
      <c r="Q49" s="5"/>
      <c r="R49" s="42"/>
      <c r="S49" s="5"/>
      <c r="T49" s="42"/>
      <c r="V49" s="5"/>
      <c r="W49" s="42"/>
      <c r="X49" s="5"/>
      <c r="Y49" s="42"/>
      <c r="Z49" s="5"/>
    </row>
  </sheetData>
  <protectedRanges>
    <protectedRange sqref="AB23:IX33" name="Bereich2"/>
    <protectedRange sqref="AB10:IX20" name="Bereich1"/>
    <protectedRange sqref="H33:H38 F40:F45 AA40:AA45 H40:H45 V33:W38 J32:J38 J40:J45 Y33:Y38 F33:F38 L33:M38 O33:O38 L40:M45 V40:W45 O40:O45 AA33:AA38 Q33:R38 T33:T38 Q40:R45 Y40:Y45 T40:T45" name="E49 bis E65"/>
    <protectedRange sqref="H22:H27 J22:J27 F22:F27 J29:J31 H29:H31 F29:F31 L22:M27 O22:O27 O29:O31 L29:M31 Q22:R27 T22:T27 T29:T31 Q29:R31 V22:W27 Y22:Y27 Y29:Y31 V29:W31 AA22:AA27 AA29:AA31" name="E25 bis E47"/>
    <protectedRange sqref="H10:H11 F13:F14 H16:H17 F19:F20 J10:J11 H13:H14 J16:J17 H19:H20 J13:J14 J19:J20 F10:F11 F16:F17 L10:M11 L16:M17 O10:O11 L13:M14 O16:O17 L19:M20 O13:O14 O19:O20 Q10:R11 Q16:R17 T10:T11 Q13:R14 T16:T17 Q19:R20 T13:T14 T19:T20 V10:W11 V16:W17 Y10:Y11 V13:W14 Y16:Y17 V19:W20 Y13:Y14 Y19:Y20 AA10:AA11 AA16:AA17 AA13:AA14 AA19:AA20" name="E01 bis E23"/>
  </protectedRanges>
  <mergeCells count="42">
    <mergeCell ref="D38:E38"/>
    <mergeCell ref="D37:E37"/>
    <mergeCell ref="D44:E44"/>
    <mergeCell ref="D45:E45"/>
    <mergeCell ref="D46:E46"/>
    <mergeCell ref="D39:E39"/>
    <mergeCell ref="D40:E40"/>
    <mergeCell ref="D41:E41"/>
    <mergeCell ref="D42:E42"/>
    <mergeCell ref="D43:E43"/>
    <mergeCell ref="R8:V8"/>
    <mergeCell ref="F8:G8"/>
    <mergeCell ref="D34:E34"/>
    <mergeCell ref="D35:E35"/>
    <mergeCell ref="D36:E36"/>
    <mergeCell ref="D23:E23"/>
    <mergeCell ref="D27:E27"/>
    <mergeCell ref="D20:E20"/>
    <mergeCell ref="D21:E21"/>
    <mergeCell ref="D22:E22"/>
    <mergeCell ref="D24:E24"/>
    <mergeCell ref="D25:E25"/>
    <mergeCell ref="D26:E26"/>
    <mergeCell ref="D10:E10"/>
    <mergeCell ref="D31:E31"/>
    <mergeCell ref="D32:E32"/>
    <mergeCell ref="W8:AA8"/>
    <mergeCell ref="H8:L8"/>
    <mergeCell ref="M8:Q8"/>
    <mergeCell ref="D13:E13"/>
    <mergeCell ref="D33:E33"/>
    <mergeCell ref="D16:E16"/>
    <mergeCell ref="D17:E17"/>
    <mergeCell ref="D18:E18"/>
    <mergeCell ref="D19:E19"/>
    <mergeCell ref="D28:E28"/>
    <mergeCell ref="D29:E29"/>
    <mergeCell ref="D11:E11"/>
    <mergeCell ref="D12:E12"/>
    <mergeCell ref="D14:E14"/>
    <mergeCell ref="D15:E15"/>
    <mergeCell ref="D30:E30"/>
  </mergeCells>
  <pageMargins left="0.39370078740157483" right="0.39370078740157483" top="0.39370078740157483" bottom="0.78740157480314965" header="0.51181102362204722" footer="0.39370078740157483"/>
  <pageSetup paperSize="9" scale="69" orientation="landscape" r:id="rId1"/>
  <headerFooter alignWithMargins="0">
    <oddFooter>&amp;C&amp;8Copyright © 2012 St.Galler Kantonalbank          &amp;D</oddFoot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8</vt:i4>
      </vt:variant>
      <vt:variant>
        <vt:lpstr>Benannte Bereiche</vt:lpstr>
      </vt:variant>
      <vt:variant>
        <vt:i4>6</vt:i4>
      </vt:variant>
    </vt:vector>
  </HeadingPairs>
  <TitlesOfParts>
    <vt:vector size="14" baseType="lpstr">
      <vt:lpstr>Übersicht</vt:lpstr>
      <vt:lpstr>Planbilanz</vt:lpstr>
      <vt:lpstr>Planerfolgsrechnung</vt:lpstr>
      <vt:lpstr>Mittelflussrechnung</vt:lpstr>
      <vt:lpstr>Kennzahlen</vt:lpstr>
      <vt:lpstr>Liquiditätsplan</vt:lpstr>
      <vt:lpstr>Investitionsplan</vt:lpstr>
      <vt:lpstr>Budgetkontrolle</vt:lpstr>
      <vt:lpstr>Kennzahlen!Druckbereich</vt:lpstr>
      <vt:lpstr>Mittelflussrechnung!Druckbereich</vt:lpstr>
      <vt:lpstr>Übersicht!Druckbereich</vt:lpstr>
      <vt:lpstr>Liquiditätsplan!Drucktitel</vt:lpstr>
      <vt:lpstr>Planbilanz!Drucktitel</vt:lpstr>
      <vt:lpstr>Planerfolgsrechnung!Drucktitel</vt:lpstr>
    </vt:vector>
  </TitlesOfParts>
  <Company>St.Galler Kantonalbank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Meier Rebecca (sg11007, Mmd-rm)</dc:creator>
  <cp:lastModifiedBy>Graf Kim</cp:lastModifiedBy>
  <cp:lastPrinted>2012-04-04T14:53:30Z</cp:lastPrinted>
  <dcterms:created xsi:type="dcterms:W3CDTF">2010-12-16T07:43:13Z</dcterms:created>
  <dcterms:modified xsi:type="dcterms:W3CDTF">2024-05-06T15:19:03Z</dcterms:modified>
</cp:coreProperties>
</file>